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35" windowWidth="5805" windowHeight="7245" activeTab="0"/>
  </bookViews>
  <sheets>
    <sheet name="MMWL" sheetId="1" r:id="rId1"/>
  </sheets>
  <externalReferences>
    <externalReference r:id="rId4"/>
    <externalReference r:id="rId5"/>
    <externalReference r:id="rId6"/>
  </externalReferences>
  <definedNames>
    <definedName name="_xlnm.Print_Area" localSheetId="0">'MMWL'!$A$1:$S$71</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<sst xmlns="http://schemas.openxmlformats.org/spreadsheetml/2006/main" count="87" uniqueCount="85">
  <si>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</si>
  <si>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</si>
  <si>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</si>
  <si>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</si>
  <si>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</si>
  <si>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</si>
  <si>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</si>
  <si>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</si>
  <si>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</si>
  <si>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</si>
  <si>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</si>
  <si>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</si>
  <si>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</si>
  <si>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</si>
  <si>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</si>
  <si>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</si>
  <si>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</si>
  <si>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</si>
  <si>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</si>
  <si>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</si>
  <si>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</si>
  <si>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</si>
  <si>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</si>
  <si>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</si>
  <si>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</si>
  <si>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</si>
  <si>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</si>
  <si>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</si>
  <si>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</si>
  <si>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</si>
  <si>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</si>
  <si>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</si>
  <si>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</si>
  <si>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</si>
  <si>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</si>
  <si>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</si>
  <si>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</si>
  <si>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</si>
  <si>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</si>
  <si>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</si>
  <si>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</si>
  <si>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</si>
  <si>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</si>
  <si>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</si>
  <si>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</si>
  <si>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</si>
  <si>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</si>
  <si>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</si>
  <si>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</si>
  <si>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</si>
  <si>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</si>
  <si>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</si>
  <si>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</si>
  <si>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</si>
  <si>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</si>
  <si>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</si>
  <si>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</si>
  <si>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</si>
  <si>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</si>
  <si>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</si>
  <si>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</si>
  <si>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</si>
  <si>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</si>
  <si>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</si>
  <si>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</si>
  <si>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</si>
  <si>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</si>
  <si>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</si>
  <si>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</si>
  <si>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</si>
  <si>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</si>
  <si>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</si>
  <si>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</si>
  <si>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</si>
  <si>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</si>
  <si>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</si>
  <si>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</si>
  <si>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</si>
  <si>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</si>
  <si>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</si>
  <si>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</si>
  <si>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</si>
  <si>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</si>
  <si>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For the Week of: 
June 21-26, 2004</t>
  </si>
  <si>
    <t xml:space="preserve">Note:  This report includes the following RATING and NON-RATING PENDING counts for the PMCs:  Milwaukee - 9 Rating, 4,718 Non-Rating; Philadelphia - 11 Rating, 6,355 Non-Rating; St. Paul - 81 Rating, 6,920 Non-Rating.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</si>
</sst>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thin"/>
      <top>
        <color indexed="63"/>
      </top>
      <bottom>
        <color indexed="63"/>
      </bottom>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4" fontId="1" fillId="0" borderId="1" xfId="0" applyNumberFormat="1" applyFont="1" applyBorder="1" applyAlignment="1">
      <alignment horizontal="left" vertical="center" wrapText="1"/>
    </xf>
    <xf numFmtId="4" fontId="1" fillId="0" borderId="0" xfId="0" applyNumberFormat="1" applyFont="1" applyAlignment="1">
      <alignment horizontal="center" vertical="center" wrapText="1"/>
    </xf>
    <xf numFmtId="10" fontId="1" fillId="0" borderId="2"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1"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1"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1" xfId="0" applyNumberFormat="1" applyFont="1" applyFill="1" applyBorder="1" applyAlignment="1">
      <alignment horizontal="left"/>
    </xf>
    <xf numFmtId="3" fontId="3" fillId="0" borderId="0" xfId="0" applyNumberFormat="1" applyFont="1" applyFill="1" applyBorder="1" applyAlignment="1">
      <alignment/>
    </xf>
    <xf numFmtId="3" fontId="3" fillId="0" borderId="1"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1"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1"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1"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1"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2"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1" xfId="0" applyNumberFormat="1" applyFont="1" applyFill="1" applyBorder="1" applyAlignment="1">
      <alignment/>
    </xf>
    <xf numFmtId="165" fontId="1" fillId="0" borderId="2"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2"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1"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4" fontId="0"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6-28-04"/>
      <sheetName val="06-21-04a"/>
      <sheetName val="06-14-04b"/>
      <sheetName val="06-07-04b"/>
      <sheetName val="06-01-04"/>
      <sheetName val="05-24-04 a"/>
      <sheetName val="05-17a-04"/>
      <sheetName val="5-10-04a"/>
      <sheetName val="5-3-04a"/>
      <sheetName val="4-26-04a"/>
      <sheetName val="4-19-04a"/>
      <sheetName val="04-12-04a"/>
      <sheetName val="04-05-04"/>
      <sheetName val="3-21-04"/>
      <sheetName val="3-15-04"/>
      <sheetName val="03-15-04A"/>
      <sheetName val="03-08-04"/>
      <sheetName val="06-21-04"/>
    </sheetNames>
    <sheetDataSet>
      <sheetData sheetId="0">
        <row r="9">
          <cell r="J9">
            <v>1265</v>
          </cell>
          <cell r="P9">
            <v>187</v>
          </cell>
        </row>
        <row r="10">
          <cell r="J10">
            <v>1398</v>
          </cell>
          <cell r="P10">
            <v>191</v>
          </cell>
        </row>
        <row r="11">
          <cell r="J11">
            <v>1687</v>
          </cell>
          <cell r="P11">
            <v>343</v>
          </cell>
        </row>
        <row r="12">
          <cell r="J12">
            <v>2607</v>
          </cell>
          <cell r="P12">
            <v>828</v>
          </cell>
        </row>
        <row r="13">
          <cell r="J13">
            <v>1963</v>
          </cell>
          <cell r="P13">
            <v>463</v>
          </cell>
        </row>
        <row r="14">
          <cell r="J14">
            <v>910</v>
          </cell>
          <cell r="P14">
            <v>87</v>
          </cell>
        </row>
        <row r="15">
          <cell r="J15">
            <v>2012</v>
          </cell>
          <cell r="P15">
            <v>319</v>
          </cell>
        </row>
        <row r="16">
          <cell r="J16">
            <v>390</v>
          </cell>
          <cell r="P16">
            <v>80</v>
          </cell>
        </row>
        <row r="17">
          <cell r="J17">
            <v>2359</v>
          </cell>
          <cell r="P17">
            <v>476</v>
          </cell>
        </row>
        <row r="18">
          <cell r="J18">
            <v>1959</v>
          </cell>
          <cell r="P18">
            <v>396</v>
          </cell>
        </row>
        <row r="19">
          <cell r="J19">
            <v>2243</v>
          </cell>
          <cell r="P19">
            <v>387</v>
          </cell>
        </row>
        <row r="22">
          <cell r="J22">
            <v>1099</v>
          </cell>
          <cell r="P22">
            <v>344</v>
          </cell>
        </row>
        <row r="25">
          <cell r="J25">
            <v>947</v>
          </cell>
          <cell r="P25">
            <v>101</v>
          </cell>
        </row>
        <row r="26">
          <cell r="J26">
            <v>452</v>
          </cell>
          <cell r="P26">
            <v>107</v>
          </cell>
        </row>
        <row r="27">
          <cell r="J27">
            <v>125</v>
          </cell>
          <cell r="P27">
            <v>43</v>
          </cell>
        </row>
        <row r="30">
          <cell r="J30">
            <v>450</v>
          </cell>
          <cell r="P30">
            <v>52</v>
          </cell>
        </row>
        <row r="32">
          <cell r="J32">
            <v>4585</v>
          </cell>
          <cell r="P32">
            <v>749</v>
          </cell>
        </row>
        <row r="33">
          <cell r="J33">
            <v>1887</v>
          </cell>
          <cell r="P33">
            <v>717</v>
          </cell>
        </row>
        <row r="34">
          <cell r="J34">
            <v>1289</v>
          </cell>
          <cell r="P34">
            <v>207</v>
          </cell>
        </row>
        <row r="35">
          <cell r="J35">
            <v>1743</v>
          </cell>
          <cell r="P35">
            <v>373</v>
          </cell>
        </row>
        <row r="36">
          <cell r="J36">
            <v>2603</v>
          </cell>
          <cell r="P36">
            <v>263</v>
          </cell>
        </row>
        <row r="37">
          <cell r="J37">
            <v>4470</v>
          </cell>
          <cell r="P37">
            <v>616</v>
          </cell>
        </row>
        <row r="38">
          <cell r="J38">
            <v>3255</v>
          </cell>
          <cell r="P38">
            <v>300</v>
          </cell>
        </row>
        <row r="39">
          <cell r="J39">
            <v>1786</v>
          </cell>
          <cell r="P39">
            <v>622</v>
          </cell>
        </row>
        <row r="40">
          <cell r="J40">
            <v>1934</v>
          </cell>
          <cell r="P40">
            <v>427</v>
          </cell>
        </row>
        <row r="41">
          <cell r="J41">
            <v>7597</v>
          </cell>
          <cell r="P41">
            <v>1943</v>
          </cell>
        </row>
        <row r="42">
          <cell r="J42">
            <v>164</v>
          </cell>
          <cell r="P42">
            <v>42</v>
          </cell>
        </row>
        <row r="43">
          <cell r="J43">
            <v>2815</v>
          </cell>
          <cell r="P43">
            <v>772</v>
          </cell>
        </row>
        <row r="45">
          <cell r="J45">
            <v>1698</v>
          </cell>
          <cell r="P45">
            <v>348</v>
          </cell>
        </row>
        <row r="46">
          <cell r="J46">
            <v>908</v>
          </cell>
          <cell r="P46">
            <v>146</v>
          </cell>
        </row>
        <row r="47">
          <cell r="J47">
            <v>145</v>
          </cell>
          <cell r="P47">
            <v>116</v>
          </cell>
        </row>
        <row r="48">
          <cell r="J48">
            <v>5277</v>
          </cell>
          <cell r="P48">
            <v>463</v>
          </cell>
        </row>
        <row r="51">
          <cell r="J51">
            <v>732</v>
          </cell>
          <cell r="P51">
            <v>316</v>
          </cell>
        </row>
        <row r="52">
          <cell r="J52">
            <v>1662</v>
          </cell>
          <cell r="P52">
            <v>484</v>
          </cell>
        </row>
        <row r="53">
          <cell r="J53">
            <v>2269</v>
          </cell>
          <cell r="P53">
            <v>207</v>
          </cell>
        </row>
        <row r="56">
          <cell r="J56">
            <v>1688</v>
          </cell>
          <cell r="P56">
            <v>534</v>
          </cell>
        </row>
        <row r="57">
          <cell r="J57">
            <v>2655</v>
          </cell>
          <cell r="P57">
            <v>315</v>
          </cell>
        </row>
        <row r="58">
          <cell r="J58">
            <v>186</v>
          </cell>
          <cell r="P58">
            <v>129</v>
          </cell>
        </row>
        <row r="59">
          <cell r="J59">
            <v>3361</v>
          </cell>
          <cell r="P59">
            <v>535</v>
          </cell>
        </row>
        <row r="60">
          <cell r="J60">
            <v>1316</v>
          </cell>
          <cell r="P60">
            <v>461</v>
          </cell>
        </row>
        <row r="63">
          <cell r="J63">
            <v>6839</v>
          </cell>
          <cell r="P63">
            <v>1663</v>
          </cell>
        </row>
        <row r="64">
          <cell r="J64">
            <v>741</v>
          </cell>
          <cell r="P64">
            <v>223</v>
          </cell>
        </row>
        <row r="66">
          <cell r="J66">
            <v>777</v>
          </cell>
          <cell r="P66">
            <v>246</v>
          </cell>
        </row>
        <row r="67">
          <cell r="J67">
            <v>496</v>
          </cell>
          <cell r="P67">
            <v>70</v>
          </cell>
        </row>
        <row r="68">
          <cell r="J68">
            <v>526</v>
          </cell>
          <cell r="P68">
            <v>367</v>
          </cell>
        </row>
        <row r="69">
          <cell r="J69">
            <v>2225</v>
          </cell>
          <cell r="P69">
            <v>248</v>
          </cell>
        </row>
        <row r="72">
          <cell r="J72">
            <v>529</v>
          </cell>
          <cell r="P72">
            <v>73</v>
          </cell>
        </row>
        <row r="73">
          <cell r="J73">
            <v>736</v>
          </cell>
          <cell r="P73">
            <v>46</v>
          </cell>
        </row>
        <row r="74">
          <cell r="J74">
            <v>3857</v>
          </cell>
          <cell r="P74">
            <v>649</v>
          </cell>
        </row>
        <row r="75">
          <cell r="J75">
            <v>1369</v>
          </cell>
          <cell r="P75">
            <v>485</v>
          </cell>
        </row>
        <row r="76">
          <cell r="J76">
            <v>2067</v>
          </cell>
          <cell r="P76">
            <v>809</v>
          </cell>
        </row>
        <row r="77">
          <cell r="J77">
            <v>1586</v>
          </cell>
          <cell r="P77">
            <v>389</v>
          </cell>
        </row>
        <row r="78">
          <cell r="J78">
            <v>2891</v>
          </cell>
          <cell r="P78">
            <v>475</v>
          </cell>
        </row>
        <row r="79">
          <cell r="J79">
            <v>1049</v>
          </cell>
          <cell r="P79">
            <v>185</v>
          </cell>
        </row>
        <row r="80">
          <cell r="J80">
            <v>163</v>
          </cell>
          <cell r="P80">
            <v>132</v>
          </cell>
        </row>
        <row r="81">
          <cell r="J81">
            <v>2028</v>
          </cell>
          <cell r="P81">
            <v>252</v>
          </cell>
        </row>
        <row r="82">
          <cell r="J82">
            <v>2314</v>
          </cell>
          <cell r="P82">
            <v>516</v>
          </cell>
        </row>
        <row r="84">
          <cell r="M84">
            <v>20402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87</v>
          </cell>
        </row>
        <row r="7">
          <cell r="C7">
            <v>12</v>
          </cell>
        </row>
        <row r="8">
          <cell r="C8">
            <v>80</v>
          </cell>
        </row>
        <row r="9">
          <cell r="C9">
            <v>1</v>
          </cell>
        </row>
        <row r="10">
          <cell r="C10">
            <v>19</v>
          </cell>
        </row>
        <row r="12">
          <cell r="C12">
            <v>10</v>
          </cell>
        </row>
        <row r="13">
          <cell r="C13">
            <v>11</v>
          </cell>
        </row>
        <row r="14">
          <cell r="C14">
            <v>80</v>
          </cell>
        </row>
        <row r="15">
          <cell r="C15">
            <v>73</v>
          </cell>
        </row>
        <row r="16">
          <cell r="C16">
            <v>1</v>
          </cell>
        </row>
        <row r="18">
          <cell r="C18">
            <v>50</v>
          </cell>
        </row>
        <row r="20">
          <cell r="C20">
            <v>27</v>
          </cell>
        </row>
        <row r="22">
          <cell r="C22">
            <v>809</v>
          </cell>
        </row>
        <row r="23">
          <cell r="C23">
            <v>142</v>
          </cell>
        </row>
        <row r="24">
          <cell r="C24">
            <v>2</v>
          </cell>
        </row>
        <row r="25">
          <cell r="C25">
            <v>43</v>
          </cell>
        </row>
        <row r="26">
          <cell r="C26">
            <v>982</v>
          </cell>
        </row>
        <row r="27">
          <cell r="C27">
            <v>84</v>
          </cell>
        </row>
        <row r="28">
          <cell r="C28">
            <v>565</v>
          </cell>
        </row>
        <row r="29">
          <cell r="C29">
            <v>665</v>
          </cell>
        </row>
        <row r="31">
          <cell r="C31">
            <v>1064</v>
          </cell>
        </row>
        <row r="32">
          <cell r="C32">
            <v>263</v>
          </cell>
        </row>
        <row r="33">
          <cell r="C33">
            <v>1574</v>
          </cell>
        </row>
        <row r="35">
          <cell r="C35">
            <v>261</v>
          </cell>
        </row>
        <row r="37">
          <cell r="C37">
            <v>42</v>
          </cell>
        </row>
        <row r="38">
          <cell r="C38">
            <v>325</v>
          </cell>
        </row>
        <row r="39">
          <cell r="C39">
            <v>234</v>
          </cell>
        </row>
        <row r="40">
          <cell r="C40">
            <v>84</v>
          </cell>
        </row>
        <row r="41">
          <cell r="C41">
            <v>1</v>
          </cell>
        </row>
        <row r="42">
          <cell r="C42">
            <v>579</v>
          </cell>
        </row>
        <row r="43">
          <cell r="C43">
            <v>29</v>
          </cell>
        </row>
        <row r="45">
          <cell r="C45">
            <v>300</v>
          </cell>
        </row>
        <row r="47">
          <cell r="C47">
            <v>739</v>
          </cell>
        </row>
        <row r="48">
          <cell r="C48">
            <v>46</v>
          </cell>
        </row>
        <row r="50">
          <cell r="C50">
            <v>2</v>
          </cell>
        </row>
        <row r="51">
          <cell r="C51">
            <v>71</v>
          </cell>
        </row>
        <row r="52">
          <cell r="C52">
            <v>12</v>
          </cell>
        </row>
        <row r="53">
          <cell r="C53">
            <v>520</v>
          </cell>
        </row>
        <row r="54">
          <cell r="C54">
            <v>55</v>
          </cell>
        </row>
        <row r="55">
          <cell r="C55">
            <v>46</v>
          </cell>
        </row>
        <row r="56">
          <cell r="C56">
            <v>6</v>
          </cell>
        </row>
        <row r="58">
          <cell r="C58">
            <v>75</v>
          </cell>
        </row>
        <row r="59">
          <cell r="C59">
            <v>220</v>
          </cell>
        </row>
        <row r="62">
          <cell r="C62">
            <v>111</v>
          </cell>
        </row>
        <row r="63">
          <cell r="C63">
            <v>1349</v>
          </cell>
        </row>
        <row r="64">
          <cell r="C64">
            <v>1096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2]"/>
      <sheetName val=".CSV]EXPORT[1]"/>
    </sheetNames>
    <sheetDataSet>
      <sheetData sheetId="0">
        <row r="7">
          <cell r="B7">
            <v>4813</v>
          </cell>
          <cell r="C7">
            <v>1225</v>
          </cell>
          <cell r="E7">
            <v>510</v>
          </cell>
          <cell r="F7">
            <v>15</v>
          </cell>
          <cell r="H7">
            <v>5778</v>
          </cell>
          <cell r="I7">
            <v>1266</v>
          </cell>
          <cell r="K7">
            <v>5</v>
          </cell>
        </row>
        <row r="8">
          <cell r="B8">
            <v>3915</v>
          </cell>
          <cell r="C8">
            <v>1084</v>
          </cell>
          <cell r="E8">
            <v>1600</v>
          </cell>
          <cell r="F8">
            <v>508</v>
          </cell>
          <cell r="H8">
            <v>5959</v>
          </cell>
          <cell r="I8">
            <v>1669</v>
          </cell>
        </row>
        <row r="9">
          <cell r="B9">
            <v>4786</v>
          </cell>
          <cell r="C9">
            <v>1305</v>
          </cell>
          <cell r="E9">
            <v>1331</v>
          </cell>
          <cell r="F9">
            <v>211</v>
          </cell>
          <cell r="H9">
            <v>6598</v>
          </cell>
          <cell r="I9">
            <v>1604</v>
          </cell>
          <cell r="K9">
            <v>1</v>
          </cell>
        </row>
        <row r="10">
          <cell r="B10">
            <v>9475</v>
          </cell>
          <cell r="C10">
            <v>2280</v>
          </cell>
          <cell r="E10">
            <v>2426</v>
          </cell>
          <cell r="F10">
            <v>595</v>
          </cell>
          <cell r="H10">
            <v>12388</v>
          </cell>
          <cell r="I10">
            <v>2916</v>
          </cell>
        </row>
        <row r="11">
          <cell r="B11">
            <v>6977</v>
          </cell>
          <cell r="C11">
            <v>1696</v>
          </cell>
          <cell r="E11">
            <v>1683</v>
          </cell>
          <cell r="F11">
            <v>256</v>
          </cell>
          <cell r="H11">
            <v>9457</v>
          </cell>
          <cell r="I11">
            <v>2133</v>
          </cell>
          <cell r="K11">
            <v>1</v>
          </cell>
        </row>
        <row r="12">
          <cell r="B12">
            <v>1735</v>
          </cell>
          <cell r="C12">
            <v>267</v>
          </cell>
          <cell r="E12">
            <v>443</v>
          </cell>
          <cell r="F12">
            <v>48</v>
          </cell>
          <cell r="H12">
            <v>2501</v>
          </cell>
          <cell r="I12">
            <v>404</v>
          </cell>
        </row>
        <row r="13">
          <cell r="B13">
            <v>5414</v>
          </cell>
          <cell r="C13">
            <v>909</v>
          </cell>
          <cell r="E13">
            <v>731</v>
          </cell>
          <cell r="F13">
            <v>52</v>
          </cell>
          <cell r="H13">
            <v>6558</v>
          </cell>
          <cell r="I13">
            <v>1041</v>
          </cell>
          <cell r="K13">
            <v>1</v>
          </cell>
        </row>
        <row r="14">
          <cell r="B14">
            <v>1333</v>
          </cell>
          <cell r="C14">
            <v>260</v>
          </cell>
          <cell r="E14">
            <v>264</v>
          </cell>
          <cell r="F14">
            <v>15</v>
          </cell>
          <cell r="H14">
            <v>1773</v>
          </cell>
          <cell r="I14">
            <v>315</v>
          </cell>
        </row>
        <row r="15">
          <cell r="B15">
            <v>7869</v>
          </cell>
          <cell r="C15">
            <v>2623</v>
          </cell>
          <cell r="E15">
            <v>1532</v>
          </cell>
          <cell r="F15">
            <v>161</v>
          </cell>
          <cell r="H15">
            <v>10047</v>
          </cell>
          <cell r="I15">
            <v>2968</v>
          </cell>
        </row>
        <row r="16">
          <cell r="B16">
            <v>3161</v>
          </cell>
          <cell r="C16">
            <v>690</v>
          </cell>
          <cell r="E16">
            <v>458</v>
          </cell>
          <cell r="F16">
            <v>60</v>
          </cell>
          <cell r="H16">
            <v>3821</v>
          </cell>
          <cell r="I16">
            <v>793</v>
          </cell>
        </row>
        <row r="17">
          <cell r="B17">
            <v>6777</v>
          </cell>
          <cell r="C17">
            <v>1351</v>
          </cell>
          <cell r="E17">
            <v>12629</v>
          </cell>
          <cell r="F17">
            <v>1165</v>
          </cell>
          <cell r="H17">
            <v>23786</v>
          </cell>
          <cell r="I17">
            <v>3085</v>
          </cell>
          <cell r="K17">
            <v>20</v>
          </cell>
        </row>
        <row r="18">
          <cell r="B18">
            <v>4716</v>
          </cell>
          <cell r="C18">
            <v>1086</v>
          </cell>
          <cell r="E18">
            <v>1233</v>
          </cell>
          <cell r="F18">
            <v>212</v>
          </cell>
          <cell r="H18">
            <v>6114</v>
          </cell>
          <cell r="I18">
            <v>1328</v>
          </cell>
        </row>
        <row r="19">
          <cell r="B19">
            <v>1703</v>
          </cell>
          <cell r="C19">
            <v>416</v>
          </cell>
          <cell r="E19">
            <v>170</v>
          </cell>
          <cell r="F19">
            <v>4</v>
          </cell>
          <cell r="H19">
            <v>2087</v>
          </cell>
          <cell r="I19">
            <v>500</v>
          </cell>
        </row>
        <row r="20">
          <cell r="B20">
            <v>2305</v>
          </cell>
          <cell r="C20">
            <v>339</v>
          </cell>
          <cell r="E20">
            <v>355</v>
          </cell>
          <cell r="F20">
            <v>17</v>
          </cell>
          <cell r="H20">
            <v>2999</v>
          </cell>
          <cell r="I20">
            <v>383</v>
          </cell>
        </row>
        <row r="21">
          <cell r="B21">
            <v>615</v>
          </cell>
          <cell r="C21">
            <v>66</v>
          </cell>
          <cell r="E21">
            <v>124</v>
          </cell>
          <cell r="F21">
            <v>3</v>
          </cell>
          <cell r="H21">
            <v>808</v>
          </cell>
          <cell r="I21">
            <v>71</v>
          </cell>
          <cell r="K21">
            <v>1</v>
          </cell>
        </row>
        <row r="22">
          <cell r="B22">
            <v>916</v>
          </cell>
          <cell r="C22">
            <v>254</v>
          </cell>
          <cell r="E22">
            <v>466</v>
          </cell>
          <cell r="F22">
            <v>187</v>
          </cell>
          <cell r="H22">
            <v>1444</v>
          </cell>
          <cell r="I22">
            <v>461</v>
          </cell>
        </row>
        <row r="24">
          <cell r="B24">
            <v>10465</v>
          </cell>
          <cell r="C24">
            <v>1836</v>
          </cell>
          <cell r="E24">
            <v>1382</v>
          </cell>
          <cell r="F24">
            <v>32</v>
          </cell>
          <cell r="H24">
            <v>12353</v>
          </cell>
          <cell r="I24">
            <v>1884</v>
          </cell>
        </row>
        <row r="25">
          <cell r="B25">
            <v>6198</v>
          </cell>
          <cell r="C25">
            <v>931</v>
          </cell>
          <cell r="E25">
            <v>1617</v>
          </cell>
          <cell r="F25">
            <v>191</v>
          </cell>
          <cell r="H25">
            <v>8718</v>
          </cell>
          <cell r="I25">
            <v>1285</v>
          </cell>
        </row>
        <row r="26">
          <cell r="B26">
            <v>3611</v>
          </cell>
          <cell r="C26">
            <v>692</v>
          </cell>
          <cell r="E26">
            <v>619</v>
          </cell>
          <cell r="F26">
            <v>32</v>
          </cell>
          <cell r="H26">
            <v>4626</v>
          </cell>
          <cell r="I26">
            <v>784</v>
          </cell>
        </row>
        <row r="27">
          <cell r="B27">
            <v>3910</v>
          </cell>
          <cell r="C27">
            <v>615</v>
          </cell>
          <cell r="E27">
            <v>1110</v>
          </cell>
          <cell r="F27">
            <v>31</v>
          </cell>
          <cell r="H27">
            <v>5755</v>
          </cell>
          <cell r="I27">
            <v>923</v>
          </cell>
        </row>
        <row r="28">
          <cell r="B28">
            <v>6982</v>
          </cell>
          <cell r="C28">
            <v>2103</v>
          </cell>
          <cell r="E28">
            <v>1208</v>
          </cell>
          <cell r="F28">
            <v>244</v>
          </cell>
          <cell r="H28">
            <v>9050</v>
          </cell>
          <cell r="I28">
            <v>2427</v>
          </cell>
        </row>
        <row r="29">
          <cell r="B29">
            <v>10190</v>
          </cell>
          <cell r="C29">
            <v>3069</v>
          </cell>
          <cell r="E29">
            <v>1943</v>
          </cell>
          <cell r="F29">
            <v>158</v>
          </cell>
          <cell r="H29">
            <v>12603</v>
          </cell>
          <cell r="I29">
            <v>3337</v>
          </cell>
          <cell r="K29">
            <v>1</v>
          </cell>
        </row>
        <row r="30">
          <cell r="B30">
            <v>7309</v>
          </cell>
          <cell r="C30">
            <v>896</v>
          </cell>
          <cell r="E30">
            <v>1211</v>
          </cell>
          <cell r="F30">
            <v>17</v>
          </cell>
          <cell r="H30">
            <v>9118</v>
          </cell>
          <cell r="I30">
            <v>982</v>
          </cell>
          <cell r="K30">
            <v>1</v>
          </cell>
        </row>
        <row r="31">
          <cell r="B31">
            <v>11707</v>
          </cell>
          <cell r="C31">
            <v>3114</v>
          </cell>
          <cell r="E31">
            <v>2281</v>
          </cell>
          <cell r="F31">
            <v>76</v>
          </cell>
          <cell r="H31">
            <v>15371</v>
          </cell>
          <cell r="I31">
            <v>3318</v>
          </cell>
          <cell r="K31">
            <v>4</v>
          </cell>
        </row>
        <row r="32">
          <cell r="B32">
            <v>2906</v>
          </cell>
          <cell r="C32">
            <v>414</v>
          </cell>
          <cell r="E32">
            <v>1532</v>
          </cell>
          <cell r="F32">
            <v>47</v>
          </cell>
          <cell r="H32">
            <v>5201</v>
          </cell>
          <cell r="I32">
            <v>563</v>
          </cell>
          <cell r="K32">
            <v>1</v>
          </cell>
        </row>
        <row r="33">
          <cell r="B33">
            <v>20192</v>
          </cell>
          <cell r="C33">
            <v>3483</v>
          </cell>
          <cell r="E33">
            <v>5866</v>
          </cell>
          <cell r="F33">
            <v>783</v>
          </cell>
          <cell r="H33">
            <v>27990</v>
          </cell>
          <cell r="I33">
            <v>4869</v>
          </cell>
          <cell r="K33">
            <v>9</v>
          </cell>
        </row>
        <row r="34">
          <cell r="B34">
            <v>860</v>
          </cell>
          <cell r="C34">
            <v>360</v>
          </cell>
          <cell r="E34">
            <v>141</v>
          </cell>
          <cell r="F34">
            <v>30</v>
          </cell>
          <cell r="H34">
            <v>1212</v>
          </cell>
          <cell r="I34">
            <v>431</v>
          </cell>
        </row>
        <row r="35">
          <cell r="B35">
            <v>11797</v>
          </cell>
          <cell r="C35">
            <v>2068</v>
          </cell>
          <cell r="E35">
            <v>1660</v>
          </cell>
          <cell r="F35">
            <v>77</v>
          </cell>
          <cell r="H35">
            <v>14093</v>
          </cell>
          <cell r="I35">
            <v>2159</v>
          </cell>
          <cell r="K35">
            <v>7</v>
          </cell>
        </row>
        <row r="37">
          <cell r="B37">
            <v>8165</v>
          </cell>
          <cell r="C37">
            <v>2015</v>
          </cell>
          <cell r="E37">
            <v>1939</v>
          </cell>
          <cell r="F37">
            <v>199</v>
          </cell>
          <cell r="H37">
            <v>10703</v>
          </cell>
          <cell r="I37">
            <v>2381</v>
          </cell>
          <cell r="K37">
            <v>3</v>
          </cell>
        </row>
        <row r="38">
          <cell r="B38">
            <v>3363</v>
          </cell>
          <cell r="C38">
            <v>959</v>
          </cell>
          <cell r="E38">
            <v>1803</v>
          </cell>
          <cell r="F38">
            <v>464</v>
          </cell>
          <cell r="H38">
            <v>5444</v>
          </cell>
          <cell r="I38">
            <v>1496</v>
          </cell>
        </row>
        <row r="39">
          <cell r="B39">
            <v>1442</v>
          </cell>
          <cell r="C39">
            <v>116</v>
          </cell>
          <cell r="E39">
            <v>277</v>
          </cell>
          <cell r="F39">
            <v>6</v>
          </cell>
          <cell r="H39">
            <v>1821</v>
          </cell>
          <cell r="I39">
            <v>126</v>
          </cell>
        </row>
        <row r="40">
          <cell r="B40">
            <v>14708</v>
          </cell>
          <cell r="C40">
            <v>2678</v>
          </cell>
          <cell r="E40">
            <v>2071</v>
          </cell>
          <cell r="F40">
            <v>197</v>
          </cell>
          <cell r="H40">
            <v>17762</v>
          </cell>
          <cell r="I40">
            <v>2986</v>
          </cell>
          <cell r="K40">
            <v>1</v>
          </cell>
        </row>
        <row r="41">
          <cell r="B41">
            <v>2752</v>
          </cell>
          <cell r="C41">
            <v>457</v>
          </cell>
          <cell r="E41">
            <v>538</v>
          </cell>
          <cell r="F41">
            <v>31</v>
          </cell>
          <cell r="H41">
            <v>3615</v>
          </cell>
          <cell r="I41">
            <v>505</v>
          </cell>
        </row>
        <row r="42">
          <cell r="B42">
            <v>4630</v>
          </cell>
          <cell r="C42">
            <v>948</v>
          </cell>
          <cell r="E42">
            <v>1749</v>
          </cell>
          <cell r="F42">
            <v>258</v>
          </cell>
          <cell r="H42">
            <v>6849</v>
          </cell>
          <cell r="I42">
            <v>1344</v>
          </cell>
        </row>
        <row r="43">
          <cell r="B43">
            <v>5232</v>
          </cell>
          <cell r="C43">
            <v>1165</v>
          </cell>
          <cell r="E43">
            <v>12865</v>
          </cell>
          <cell r="F43">
            <v>912</v>
          </cell>
          <cell r="H43">
            <v>22701</v>
          </cell>
          <cell r="I43">
            <v>2668</v>
          </cell>
          <cell r="K43">
            <v>47</v>
          </cell>
        </row>
        <row r="44">
          <cell r="B44">
            <v>6686</v>
          </cell>
          <cell r="C44">
            <v>1271</v>
          </cell>
          <cell r="E44">
            <v>1237</v>
          </cell>
          <cell r="F44">
            <v>51</v>
          </cell>
          <cell r="H44">
            <v>8605</v>
          </cell>
          <cell r="I44">
            <v>1343</v>
          </cell>
        </row>
        <row r="45">
          <cell r="B45">
            <v>6298</v>
          </cell>
          <cell r="C45">
            <v>1038</v>
          </cell>
          <cell r="E45">
            <v>925</v>
          </cell>
          <cell r="F45">
            <v>49</v>
          </cell>
          <cell r="H45">
            <v>8731</v>
          </cell>
          <cell r="I45">
            <v>1859</v>
          </cell>
        </row>
        <row r="46">
          <cell r="B46">
            <v>1281</v>
          </cell>
          <cell r="C46">
            <v>169</v>
          </cell>
          <cell r="E46">
            <v>220</v>
          </cell>
          <cell r="F46">
            <v>4</v>
          </cell>
          <cell r="H46">
            <v>1597</v>
          </cell>
          <cell r="I46">
            <v>177</v>
          </cell>
        </row>
        <row r="47">
          <cell r="B47">
            <v>6640</v>
          </cell>
          <cell r="C47">
            <v>980</v>
          </cell>
          <cell r="E47">
            <v>966</v>
          </cell>
          <cell r="F47">
            <v>98</v>
          </cell>
          <cell r="H47">
            <v>8018</v>
          </cell>
          <cell r="I47">
            <v>1124</v>
          </cell>
          <cell r="K47">
            <v>1</v>
          </cell>
        </row>
        <row r="48">
          <cell r="B48">
            <v>5342</v>
          </cell>
          <cell r="C48">
            <v>988</v>
          </cell>
          <cell r="E48">
            <v>11651</v>
          </cell>
          <cell r="F48">
            <v>140</v>
          </cell>
          <cell r="H48">
            <v>20477</v>
          </cell>
          <cell r="I48">
            <v>1373</v>
          </cell>
          <cell r="K48">
            <v>596</v>
          </cell>
        </row>
        <row r="49">
          <cell r="B49">
            <v>18185</v>
          </cell>
          <cell r="C49">
            <v>3228</v>
          </cell>
          <cell r="E49">
            <v>2675</v>
          </cell>
          <cell r="F49">
            <v>165</v>
          </cell>
          <cell r="H49">
            <v>22824</v>
          </cell>
          <cell r="I49">
            <v>4050</v>
          </cell>
        </row>
        <row r="50">
          <cell r="B50">
            <v>3955</v>
          </cell>
          <cell r="C50">
            <v>1200</v>
          </cell>
          <cell r="E50">
            <v>1101</v>
          </cell>
          <cell r="F50">
            <v>171</v>
          </cell>
          <cell r="H50">
            <v>5423</v>
          </cell>
          <cell r="I50">
            <v>1410</v>
          </cell>
          <cell r="K50">
            <v>2</v>
          </cell>
        </row>
        <row r="52">
          <cell r="B52">
            <v>3350</v>
          </cell>
          <cell r="C52">
            <v>566</v>
          </cell>
          <cell r="E52">
            <v>517</v>
          </cell>
          <cell r="F52">
            <v>45</v>
          </cell>
          <cell r="H52">
            <v>4153</v>
          </cell>
          <cell r="I52">
            <v>673</v>
          </cell>
        </row>
        <row r="53">
          <cell r="B53">
            <v>1245</v>
          </cell>
          <cell r="C53">
            <v>280</v>
          </cell>
          <cell r="E53">
            <v>386</v>
          </cell>
          <cell r="F53">
            <v>22</v>
          </cell>
          <cell r="H53">
            <v>1730</v>
          </cell>
          <cell r="I53">
            <v>313</v>
          </cell>
        </row>
        <row r="54">
          <cell r="B54">
            <v>1946</v>
          </cell>
          <cell r="C54">
            <v>314</v>
          </cell>
          <cell r="E54">
            <v>312</v>
          </cell>
          <cell r="F54">
            <v>21</v>
          </cell>
          <cell r="H54">
            <v>2411</v>
          </cell>
          <cell r="I54">
            <v>355</v>
          </cell>
        </row>
        <row r="55">
          <cell r="B55">
            <v>5983</v>
          </cell>
          <cell r="C55">
            <v>1290</v>
          </cell>
          <cell r="E55">
            <v>606</v>
          </cell>
          <cell r="F55">
            <v>4</v>
          </cell>
          <cell r="H55">
            <v>6843</v>
          </cell>
          <cell r="I55">
            <v>1300</v>
          </cell>
        </row>
        <row r="56">
          <cell r="B56">
            <v>1714</v>
          </cell>
          <cell r="C56">
            <v>351</v>
          </cell>
          <cell r="E56">
            <v>160</v>
          </cell>
          <cell r="F56">
            <v>5</v>
          </cell>
          <cell r="H56">
            <v>2005</v>
          </cell>
          <cell r="I56">
            <v>356</v>
          </cell>
        </row>
        <row r="57">
          <cell r="B57">
            <v>2888</v>
          </cell>
          <cell r="C57">
            <v>681</v>
          </cell>
          <cell r="E57">
            <v>603</v>
          </cell>
          <cell r="F57">
            <v>54</v>
          </cell>
          <cell r="H57">
            <v>3709</v>
          </cell>
          <cell r="I57">
            <v>766</v>
          </cell>
        </row>
        <row r="58">
          <cell r="B58">
            <v>9788</v>
          </cell>
          <cell r="C58">
            <v>2624</v>
          </cell>
          <cell r="E58">
            <v>2790</v>
          </cell>
          <cell r="F58">
            <v>688</v>
          </cell>
          <cell r="H58">
            <v>12981</v>
          </cell>
          <cell r="I58">
            <v>3419</v>
          </cell>
          <cell r="K58">
            <v>2</v>
          </cell>
        </row>
        <row r="59">
          <cell r="B59">
            <v>1986</v>
          </cell>
          <cell r="C59">
            <v>204</v>
          </cell>
          <cell r="E59">
            <v>669</v>
          </cell>
          <cell r="F59">
            <v>60</v>
          </cell>
          <cell r="H59">
            <v>2960</v>
          </cell>
          <cell r="I59">
            <v>303</v>
          </cell>
        </row>
        <row r="60">
          <cell r="B60">
            <v>10873</v>
          </cell>
          <cell r="C60">
            <v>1634</v>
          </cell>
          <cell r="E60">
            <v>1975</v>
          </cell>
          <cell r="F60">
            <v>83</v>
          </cell>
          <cell r="H60">
            <v>13244</v>
          </cell>
          <cell r="I60">
            <v>1741</v>
          </cell>
        </row>
        <row r="61">
          <cell r="B61">
            <v>6839</v>
          </cell>
          <cell r="C61">
            <v>1452</v>
          </cell>
          <cell r="E61">
            <v>1879</v>
          </cell>
          <cell r="F61">
            <v>197</v>
          </cell>
          <cell r="H61">
            <v>9425</v>
          </cell>
          <cell r="I61">
            <v>1702</v>
          </cell>
        </row>
        <row r="62">
          <cell r="B62">
            <v>6035</v>
          </cell>
          <cell r="C62">
            <v>1147</v>
          </cell>
          <cell r="E62">
            <v>954</v>
          </cell>
          <cell r="F62">
            <v>53</v>
          </cell>
          <cell r="H62">
            <v>7423</v>
          </cell>
          <cell r="I62">
            <v>1350</v>
          </cell>
        </row>
        <row r="63">
          <cell r="B63">
            <v>3409</v>
          </cell>
          <cell r="C63">
            <v>876</v>
          </cell>
          <cell r="E63">
            <v>611</v>
          </cell>
          <cell r="F63">
            <v>52</v>
          </cell>
          <cell r="H63">
            <v>4470</v>
          </cell>
          <cell r="I63">
            <v>987</v>
          </cell>
        </row>
        <row r="64">
          <cell r="B64">
            <v>1279</v>
          </cell>
          <cell r="C64">
            <v>120</v>
          </cell>
          <cell r="E64">
            <v>277</v>
          </cell>
          <cell r="F64">
            <v>2</v>
          </cell>
          <cell r="H64">
            <v>1717</v>
          </cell>
          <cell r="I64">
            <v>132</v>
          </cell>
        </row>
        <row r="65">
          <cell r="B65">
            <v>6579</v>
          </cell>
          <cell r="C65">
            <v>1334</v>
          </cell>
          <cell r="E65">
            <v>576</v>
          </cell>
          <cell r="F65">
            <v>20</v>
          </cell>
          <cell r="H65">
            <v>7622</v>
          </cell>
          <cell r="I65">
            <v>1440</v>
          </cell>
        </row>
        <row r="66">
          <cell r="B66">
            <v>10206</v>
          </cell>
          <cell r="C66">
            <v>2574</v>
          </cell>
          <cell r="E66">
            <v>3649</v>
          </cell>
          <cell r="F66">
            <v>271</v>
          </cell>
          <cell r="H66">
            <v>15429</v>
          </cell>
          <cell r="I66">
            <v>2979</v>
          </cell>
          <cell r="K66">
            <v>1</v>
          </cell>
        </row>
        <row r="68">
          <cell r="B68">
            <v>18</v>
          </cell>
          <cell r="C68">
            <v>7</v>
          </cell>
          <cell r="E68">
            <v>23</v>
          </cell>
          <cell r="F68">
            <v>0</v>
          </cell>
          <cell r="H68">
            <v>88</v>
          </cell>
          <cell r="I68">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7"/>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7.57421875" style="12" customWidth="1"/>
    <col min="2" max="2" width="9.28125" style="12" customWidth="1"/>
    <col min="3" max="3" width="8.57421875" style="12" customWidth="1"/>
    <col min="4" max="4" width="7.8515625" style="71" customWidth="1"/>
    <col min="5" max="5" width="8.8515625" style="12" customWidth="1"/>
    <col min="6" max="6" width="9.421875" style="12" customWidth="1"/>
    <col min="7" max="7" width="7.7109375" style="71" customWidth="1"/>
    <col min="8" max="8" width="8.57421875" style="12" customWidth="1"/>
    <col min="9" max="9" width="9.421875" style="12" customWidth="1"/>
    <col min="10" max="10" width="8.7109375" style="71" customWidth="1"/>
    <col min="11" max="11" width="8.7109375" style="72" customWidth="1"/>
    <col min="12" max="12" width="8.57421875" style="77" customWidth="1"/>
    <col min="13" max="13" width="8.421875" style="77" customWidth="1"/>
    <col min="14" max="14" width="9.28125" style="77" customWidth="1"/>
    <col min="15" max="15" width="9.140625" style="12" customWidth="1"/>
    <col min="16" max="16" width="8.421875" style="75" customWidth="1"/>
    <col min="17" max="17" width="8.57421875" style="62" customWidth="1"/>
    <col min="18" max="18" width="9.57421875" style="76" hidden="1" customWidth="1"/>
    <col min="19" max="19" width="11.140625" style="63" customWidth="1"/>
    <col min="20" max="16384" width="9.140625" style="12" customWidth="1"/>
  </cols>
  <sheetData>
    <row r="1" spans="1:19" ht="56.25">
      <c r="A1" s="1" t="s">
        <v>83</v>
      </c>
      <c r="B1" s="2" t="s">
        <v>0</v>
      </c>
      <c r="C1" s="2" t="s">
        <v>1</v>
      </c>
      <c r="D1" s="3" t="s">
        <v>2</v>
      </c>
      <c r="E1" s="4" t="s">
        <v>3</v>
      </c>
      <c r="F1" s="4" t="s">
        <v>4</v>
      </c>
      <c r="G1" s="3" t="s">
        <v>2</v>
      </c>
      <c r="H1" s="5" t="s">
        <v>5</v>
      </c>
      <c r="I1" s="2" t="s">
        <v>6</v>
      </c>
      <c r="J1" s="6" t="s">
        <v>2</v>
      </c>
      <c r="K1" s="7" t="s">
        <v>7</v>
      </c>
      <c r="L1" s="8" t="s">
        <v>8</v>
      </c>
      <c r="M1" s="8" t="s">
        <v>9</v>
      </c>
      <c r="N1" s="8" t="s">
        <v>10</v>
      </c>
      <c r="O1" s="9" t="s">
        <v>11</v>
      </c>
      <c r="P1" s="10" t="s">
        <v>12</v>
      </c>
      <c r="Q1" s="94" t="s">
        <v>13</v>
      </c>
      <c r="R1" s="11" t="s">
        <v>14</v>
      </c>
      <c r="S1" s="95" t="s">
        <v>15</v>
      </c>
    </row>
    <row r="2" spans="1:19" ht="12" customHeight="1">
      <c r="A2" s="13" t="s">
        <v>16</v>
      </c>
      <c r="B2" s="14">
        <f>SUM(B8:B69)</f>
        <v>325454</v>
      </c>
      <c r="C2" s="14">
        <f>SUM(C8:C69)</f>
        <v>68098</v>
      </c>
      <c r="D2" s="80">
        <f>C2/B2</f>
        <v>0.20924001548605947</v>
      </c>
      <c r="E2" s="14">
        <f>SUM(E8:E69)</f>
        <v>102529</v>
      </c>
      <c r="F2" s="14">
        <f>SUM(F8:F69)</f>
        <v>9549</v>
      </c>
      <c r="G2" s="80">
        <f>F2/E2</f>
        <v>0.09313462532551765</v>
      </c>
      <c r="H2" s="14">
        <f>SUM(H8:H69)</f>
        <v>468988</v>
      </c>
      <c r="I2" s="14">
        <f>SUM(I8:I69)</f>
        <v>84565</v>
      </c>
      <c r="J2" s="80">
        <f>I2/H2</f>
        <v>0.18031378201574455</v>
      </c>
      <c r="K2" s="17">
        <f aca="true" t="shared" si="0" ref="K2:Q2">SUM(K8:K67)</f>
        <v>12847</v>
      </c>
      <c r="L2" s="17">
        <f>SUM(L8:L69)</f>
        <v>150803</v>
      </c>
      <c r="M2" s="17">
        <f t="shared" si="0"/>
        <v>22317</v>
      </c>
      <c r="N2" s="17">
        <f>SUM(N8:N69)</f>
        <v>128486</v>
      </c>
      <c r="O2" s="17">
        <f t="shared" si="0"/>
        <v>705</v>
      </c>
      <c r="P2" s="17">
        <f t="shared" si="0"/>
        <v>54376</v>
      </c>
      <c r="Q2" s="49">
        <f t="shared" si="0"/>
        <v>1766</v>
      </c>
      <c r="R2" s="18">
        <f>R62+R30</f>
        <v>2497</v>
      </c>
      <c r="S2" s="85">
        <f>MIN(S8:S67)</f>
        <v>38159</v>
      </c>
    </row>
    <row r="3" spans="1:19" ht="12" customHeight="1">
      <c r="A3" s="13" t="s">
        <v>17</v>
      </c>
      <c r="B3" s="14">
        <v>326600</v>
      </c>
      <c r="C3" s="14">
        <v>71082</v>
      </c>
      <c r="D3" s="80">
        <v>0.21764237599510103</v>
      </c>
      <c r="E3" s="14">
        <v>102987</v>
      </c>
      <c r="F3" s="14">
        <v>9659</v>
      </c>
      <c r="G3" s="80">
        <v>0.09378853641721771</v>
      </c>
      <c r="H3" s="14">
        <v>471036</v>
      </c>
      <c r="I3" s="14">
        <v>87828</v>
      </c>
      <c r="J3" s="80">
        <v>0.18645708608259243</v>
      </c>
      <c r="K3" s="17">
        <v>12534</v>
      </c>
      <c r="L3" s="17">
        <v>150459</v>
      </c>
      <c r="M3" s="17">
        <v>21418</v>
      </c>
      <c r="N3" s="17">
        <v>129041</v>
      </c>
      <c r="O3" s="17">
        <v>645</v>
      </c>
      <c r="P3" s="17">
        <v>60836</v>
      </c>
      <c r="Q3" s="49">
        <v>1542</v>
      </c>
      <c r="R3" s="18">
        <v>2497</v>
      </c>
      <c r="S3" s="19">
        <v>38153</v>
      </c>
    </row>
    <row r="4" spans="1:19" s="26" customFormat="1" ht="12" customHeight="1">
      <c r="A4" s="20" t="s">
        <v>18</v>
      </c>
      <c r="B4" s="24">
        <f aca="true" t="shared" si="1" ref="B4:Q4">B2-B3</f>
        <v>-1146</v>
      </c>
      <c r="C4" s="24">
        <f t="shared" si="1"/>
        <v>-2984</v>
      </c>
      <c r="D4" s="81">
        <f t="shared" si="1"/>
        <v>-0.008402360509041557</v>
      </c>
      <c r="E4" s="24">
        <f t="shared" si="1"/>
        <v>-458</v>
      </c>
      <c r="F4" s="24">
        <f t="shared" si="1"/>
        <v>-110</v>
      </c>
      <c r="G4" s="81">
        <f t="shared" si="1"/>
        <v>-0.0006539110917000573</v>
      </c>
      <c r="H4" s="24">
        <f t="shared" si="1"/>
        <v>-2048</v>
      </c>
      <c r="I4" s="24">
        <f t="shared" si="1"/>
        <v>-3263</v>
      </c>
      <c r="J4" s="90">
        <f t="shared" si="1"/>
        <v>-0.006143304066847877</v>
      </c>
      <c r="K4" s="22">
        <f t="shared" si="1"/>
        <v>313</v>
      </c>
      <c r="L4" s="22">
        <f t="shared" si="1"/>
        <v>344</v>
      </c>
      <c r="M4" s="22">
        <f t="shared" si="1"/>
        <v>899</v>
      </c>
      <c r="N4" s="22">
        <f t="shared" si="1"/>
        <v>-555</v>
      </c>
      <c r="O4" s="22">
        <f t="shared" si="1"/>
        <v>60</v>
      </c>
      <c r="P4" s="22">
        <f t="shared" si="1"/>
        <v>-6460</v>
      </c>
      <c r="Q4" s="21">
        <f t="shared" si="1"/>
        <v>224</v>
      </c>
      <c r="R4" s="25">
        <f>+R2-R3</f>
        <v>0</v>
      </c>
      <c r="S4" s="19"/>
    </row>
    <row r="5" spans="1:19" s="28" customFormat="1" ht="12" customHeight="1">
      <c r="A5" s="27" t="s">
        <v>19</v>
      </c>
      <c r="B5" s="91">
        <f>B4/B3</f>
        <v>-0.0035088793631353338</v>
      </c>
      <c r="C5" s="91">
        <f>C4/C3</f>
        <v>-0.041979685433724434</v>
      </c>
      <c r="D5" s="81"/>
      <c r="E5" s="91">
        <f>E4/E3</f>
        <v>-0.004447163234194607</v>
      </c>
      <c r="F5" s="91">
        <f>F4/F3</f>
        <v>-0.011388342478517445</v>
      </c>
      <c r="G5" s="81"/>
      <c r="H5" s="91">
        <f>H4/H3</f>
        <v>-0.0043478630083475574</v>
      </c>
      <c r="I5" s="91">
        <f>I4/I3</f>
        <v>-0.03715216104203671</v>
      </c>
      <c r="J5" s="81"/>
      <c r="K5" s="92">
        <f aca="true" t="shared" si="2" ref="K5:Q5">K4/K3</f>
        <v>0.024972075953406735</v>
      </c>
      <c r="L5" s="90">
        <f t="shared" si="2"/>
        <v>0.002286337141679793</v>
      </c>
      <c r="M5" s="92">
        <f t="shared" si="2"/>
        <v>0.04197404052665982</v>
      </c>
      <c r="N5" s="92">
        <f t="shared" si="2"/>
        <v>-0.004300958610054169</v>
      </c>
      <c r="O5" s="90">
        <f t="shared" si="2"/>
        <v>0.09302325581395349</v>
      </c>
      <c r="P5" s="90">
        <f t="shared" si="2"/>
        <v>-0.10618712604378987</v>
      </c>
      <c r="Q5" s="93">
        <f t="shared" si="2"/>
        <v>0.14526588845654995</v>
      </c>
      <c r="R5" s="23"/>
      <c r="S5" s="19"/>
    </row>
    <row r="6" spans="1:19" s="30" customFormat="1" ht="12" customHeight="1">
      <c r="A6" s="29" t="s">
        <v>20</v>
      </c>
      <c r="B6" s="82">
        <v>279624</v>
      </c>
      <c r="C6" s="82">
        <v>63225</v>
      </c>
      <c r="D6" s="86">
        <v>0.22610720109861815</v>
      </c>
      <c r="E6" s="82">
        <v>102531</v>
      </c>
      <c r="F6" s="82">
        <v>14853</v>
      </c>
      <c r="G6" s="86">
        <v>0.14486350469614068</v>
      </c>
      <c r="H6" s="82">
        <v>418234</v>
      </c>
      <c r="I6" s="82">
        <v>85941</v>
      </c>
      <c r="J6" s="87">
        <v>0.20548544594652754</v>
      </c>
      <c r="K6" s="83">
        <v>9761</v>
      </c>
      <c r="L6" s="83">
        <v>126978</v>
      </c>
      <c r="M6" s="83">
        <v>21019</v>
      </c>
      <c r="N6" s="83">
        <v>105959</v>
      </c>
      <c r="O6" s="83">
        <v>12715</v>
      </c>
      <c r="P6" s="83">
        <v>31076</v>
      </c>
      <c r="Q6" s="83">
        <v>9154</v>
      </c>
      <c r="R6" s="84">
        <v>2497</v>
      </c>
      <c r="S6" s="84">
        <v>37795</v>
      </c>
    </row>
    <row r="7" spans="1:19" s="26" customFormat="1" ht="15.75" customHeight="1">
      <c r="A7" s="13" t="s">
        <v>21</v>
      </c>
      <c r="B7" s="14"/>
      <c r="C7" s="14"/>
      <c r="D7" s="15"/>
      <c r="E7" s="14"/>
      <c r="F7" s="14"/>
      <c r="G7" s="15"/>
      <c r="H7" s="14"/>
      <c r="I7" s="14"/>
      <c r="J7" s="16"/>
      <c r="K7" s="17"/>
      <c r="L7" s="31"/>
      <c r="M7" s="31"/>
      <c r="N7" s="31"/>
      <c r="O7" s="14"/>
      <c r="P7" s="32"/>
      <c r="Q7" s="14"/>
      <c r="R7" s="18"/>
      <c r="S7" s="33"/>
    </row>
    <row r="8" spans="1:19" ht="15.75" customHeight="1">
      <c r="A8" s="34" t="s">
        <v>22</v>
      </c>
      <c r="B8" s="35">
        <f>'[3].CSV]EXPORT[2]'!B7</f>
        <v>4813</v>
      </c>
      <c r="C8" s="35">
        <f>'[3].CSV]EXPORT[2]'!C7</f>
        <v>1225</v>
      </c>
      <c r="D8" s="78">
        <f aca="true" t="shared" si="3" ref="D8:D23">C8/B8</f>
        <v>0.25451901101184293</v>
      </c>
      <c r="E8" s="35">
        <f>'[3].CSV]EXPORT[2]'!E7</f>
        <v>510</v>
      </c>
      <c r="F8" s="35">
        <f>'[3].CSV]EXPORT[2]'!F7</f>
        <v>15</v>
      </c>
      <c r="G8" s="78">
        <f aca="true" t="shared" si="4" ref="G8:G23">F8/E8</f>
        <v>0.029411764705882353</v>
      </c>
      <c r="H8" s="35">
        <f>'[3].CSV]EXPORT[2]'!H7-'[3].CSV]EXPORT[2]'!N7</f>
        <v>5778</v>
      </c>
      <c r="I8" s="35">
        <f>'[3].CSV]EXPORT[2]'!I7-'[3].CSV]EXPORT[2]'!O7</f>
        <v>1266</v>
      </c>
      <c r="J8" s="78">
        <f aca="true" t="shared" si="5" ref="J8:J23">I8/H8</f>
        <v>0.21910695742471442</v>
      </c>
      <c r="K8" s="36">
        <f>'[2]Report'!C5</f>
        <v>87</v>
      </c>
      <c r="L8" s="37">
        <f>SUM(M8:N8)</f>
        <v>1452</v>
      </c>
      <c r="M8" s="37">
        <f>'[1]06-28-04'!P9</f>
        <v>187</v>
      </c>
      <c r="N8" s="37">
        <f>'[1]06-28-04'!J9</f>
        <v>1265</v>
      </c>
      <c r="O8" s="35">
        <f>'[3].CSV]EXPORT[2]'!K7</f>
        <v>5</v>
      </c>
      <c r="P8" s="38"/>
      <c r="Q8" s="35"/>
      <c r="R8" s="39"/>
      <c r="S8" s="40"/>
    </row>
    <row r="9" spans="1:19" ht="15.75" customHeight="1">
      <c r="A9" s="34" t="s">
        <v>23</v>
      </c>
      <c r="B9" s="35">
        <f>'[3].CSV]EXPORT[2]'!B8</f>
        <v>3915</v>
      </c>
      <c r="C9" s="35">
        <f>'[3].CSV]EXPORT[2]'!C8</f>
        <v>1084</v>
      </c>
      <c r="D9" s="78">
        <f t="shared" si="3"/>
        <v>0.2768837803320562</v>
      </c>
      <c r="E9" s="35">
        <f>'[3].CSV]EXPORT[2]'!E8</f>
        <v>1600</v>
      </c>
      <c r="F9" s="35">
        <f>'[3].CSV]EXPORT[2]'!F8</f>
        <v>508</v>
      </c>
      <c r="G9" s="78">
        <f t="shared" si="4"/>
        <v>0.3175</v>
      </c>
      <c r="H9" s="35">
        <f>'[3].CSV]EXPORT[2]'!H8-'[3].CSV]EXPORT[2]'!N8</f>
        <v>5959</v>
      </c>
      <c r="I9" s="35">
        <f>'[3].CSV]EXPORT[2]'!I8-'[3].CSV]EXPORT[2]'!O8</f>
        <v>1669</v>
      </c>
      <c r="J9" s="78">
        <f t="shared" si="5"/>
        <v>0.2800805504279241</v>
      </c>
      <c r="K9" s="36">
        <f>'[2]Report'!C6</f>
        <v>0</v>
      </c>
      <c r="L9" s="37">
        <f aca="true" t="shared" si="6" ref="L9:L22">SUM(M9:N9)</f>
        <v>1589</v>
      </c>
      <c r="M9" s="37">
        <f>'[1]06-28-04'!P10</f>
        <v>191</v>
      </c>
      <c r="N9" s="37">
        <f>'[1]06-28-04'!J10</f>
        <v>1398</v>
      </c>
      <c r="O9" s="35">
        <f>'[3].CSV]EXPORT[2]'!K8</f>
        <v>0</v>
      </c>
      <c r="P9" s="38"/>
      <c r="Q9" s="35"/>
      <c r="R9" s="39"/>
      <c r="S9" s="40"/>
    </row>
    <row r="10" spans="1:19" ht="15.75" customHeight="1">
      <c r="A10" s="34" t="s">
        <v>24</v>
      </c>
      <c r="B10" s="35">
        <f>'[3].CSV]EXPORT[2]'!B9</f>
        <v>4786</v>
      </c>
      <c r="C10" s="35">
        <f>'[3].CSV]EXPORT[2]'!C9</f>
        <v>1305</v>
      </c>
      <c r="D10" s="78">
        <f t="shared" si="3"/>
        <v>0.27267028834099455</v>
      </c>
      <c r="E10" s="35">
        <f>'[3].CSV]EXPORT[2]'!E9</f>
        <v>1331</v>
      </c>
      <c r="F10" s="35">
        <f>'[3].CSV]EXPORT[2]'!F9</f>
        <v>211</v>
      </c>
      <c r="G10" s="78">
        <f t="shared" si="4"/>
        <v>0.1585274229902329</v>
      </c>
      <c r="H10" s="35">
        <f>'[3].CSV]EXPORT[2]'!H9-'[3].CSV]EXPORT[2]'!N9</f>
        <v>6598</v>
      </c>
      <c r="I10" s="35">
        <f>'[3].CSV]EXPORT[2]'!I9-'[3].CSV]EXPORT[2]'!O9</f>
        <v>1604</v>
      </c>
      <c r="J10" s="78">
        <f t="shared" si="5"/>
        <v>0.2431039709002728</v>
      </c>
      <c r="K10" s="36">
        <f>'[2]Report'!C7</f>
        <v>12</v>
      </c>
      <c r="L10" s="37">
        <f t="shared" si="6"/>
        <v>2030</v>
      </c>
      <c r="M10" s="37">
        <f>'[1]06-28-04'!P11</f>
        <v>343</v>
      </c>
      <c r="N10" s="37">
        <f>'[1]06-28-04'!J11</f>
        <v>1687</v>
      </c>
      <c r="O10" s="35">
        <f>'[3].CSV]EXPORT[2]'!K9</f>
        <v>1</v>
      </c>
      <c r="P10" s="41">
        <v>10743</v>
      </c>
      <c r="Q10" s="35"/>
      <c r="R10" s="39"/>
      <c r="S10" s="40"/>
    </row>
    <row r="11" spans="1:19" ht="15.75" customHeight="1">
      <c r="A11" s="34" t="s">
        <v>25</v>
      </c>
      <c r="B11" s="35">
        <f>'[3].CSV]EXPORT[2]'!B10</f>
        <v>9475</v>
      </c>
      <c r="C11" s="35">
        <f>'[3].CSV]EXPORT[2]'!C10</f>
        <v>2280</v>
      </c>
      <c r="D11" s="78">
        <f t="shared" si="3"/>
        <v>0.24063324538258576</v>
      </c>
      <c r="E11" s="35">
        <f>'[3].CSV]EXPORT[2]'!E10</f>
        <v>2426</v>
      </c>
      <c r="F11" s="35">
        <f>'[3].CSV]EXPORT[2]'!F10</f>
        <v>595</v>
      </c>
      <c r="G11" s="78">
        <f t="shared" si="4"/>
        <v>0.24525968672712284</v>
      </c>
      <c r="H11" s="35">
        <f>'[3].CSV]EXPORT[2]'!H10-'[3].CSV]EXPORT[2]'!N10</f>
        <v>12388</v>
      </c>
      <c r="I11" s="35">
        <f>'[3].CSV]EXPORT[2]'!I10-'[3].CSV]EXPORT[2]'!O10</f>
        <v>2916</v>
      </c>
      <c r="J11" s="78">
        <f t="shared" si="5"/>
        <v>0.23538908621246368</v>
      </c>
      <c r="K11" s="36">
        <f>'[2]Report'!C8</f>
        <v>80</v>
      </c>
      <c r="L11" s="37">
        <f t="shared" si="6"/>
        <v>3435</v>
      </c>
      <c r="M11" s="37">
        <f>'[1]06-28-04'!P12</f>
        <v>828</v>
      </c>
      <c r="N11" s="37">
        <f>'[1]06-28-04'!J12</f>
        <v>2607</v>
      </c>
      <c r="O11" s="35">
        <f>'[3].CSV]EXPORT[2]'!K10</f>
        <v>0</v>
      </c>
      <c r="P11" s="41"/>
      <c r="Q11" s="35">
        <v>104</v>
      </c>
      <c r="R11" s="39"/>
      <c r="S11" s="40"/>
    </row>
    <row r="12" spans="1:19" ht="15.75" customHeight="1">
      <c r="A12" s="34" t="s">
        <v>26</v>
      </c>
      <c r="B12" s="35">
        <f>'[3].CSV]EXPORT[2]'!B11</f>
        <v>6977</v>
      </c>
      <c r="C12" s="35">
        <f>'[3].CSV]EXPORT[2]'!C11</f>
        <v>1696</v>
      </c>
      <c r="D12" s="78">
        <f t="shared" si="3"/>
        <v>0.24308442023792462</v>
      </c>
      <c r="E12" s="35">
        <f>'[3].CSV]EXPORT[2]'!E11</f>
        <v>1683</v>
      </c>
      <c r="F12" s="35">
        <f>'[3].CSV]EXPORT[2]'!F11</f>
        <v>256</v>
      </c>
      <c r="G12" s="78">
        <f t="shared" si="4"/>
        <v>0.15210932857991682</v>
      </c>
      <c r="H12" s="35">
        <f>'[3].CSV]EXPORT[2]'!H11-'[3].CSV]EXPORT[2]'!N11</f>
        <v>9457</v>
      </c>
      <c r="I12" s="35">
        <f>'[3].CSV]EXPORT[2]'!I11-'[3].CSV]EXPORT[2]'!O11</f>
        <v>2133</v>
      </c>
      <c r="J12" s="78">
        <f t="shared" si="5"/>
        <v>0.2255472137041345</v>
      </c>
      <c r="K12" s="36">
        <f>'[2]Report'!C9</f>
        <v>1</v>
      </c>
      <c r="L12" s="37">
        <f t="shared" si="6"/>
        <v>2426</v>
      </c>
      <c r="M12" s="37">
        <f>'[1]06-28-04'!P13</f>
        <v>463</v>
      </c>
      <c r="N12" s="37">
        <f>'[1]06-28-04'!J13</f>
        <v>1963</v>
      </c>
      <c r="O12" s="35">
        <f>'[3].CSV]EXPORT[2]'!K11</f>
        <v>1</v>
      </c>
      <c r="P12" s="38"/>
      <c r="Q12" s="35"/>
      <c r="R12" s="39"/>
      <c r="S12" s="40"/>
    </row>
    <row r="13" spans="1:19" ht="15.75" customHeight="1">
      <c r="A13" s="34" t="s">
        <v>27</v>
      </c>
      <c r="B13" s="35">
        <f>'[3].CSV]EXPORT[2]'!B12</f>
        <v>1735</v>
      </c>
      <c r="C13" s="35">
        <f>'[3].CSV]EXPORT[2]'!C12</f>
        <v>267</v>
      </c>
      <c r="D13" s="78">
        <f t="shared" si="3"/>
        <v>0.15389048991354468</v>
      </c>
      <c r="E13" s="35">
        <f>'[3].CSV]EXPORT[2]'!E12</f>
        <v>443</v>
      </c>
      <c r="F13" s="35">
        <f>'[3].CSV]EXPORT[2]'!F12</f>
        <v>48</v>
      </c>
      <c r="G13" s="78">
        <f t="shared" si="4"/>
        <v>0.10835214446952596</v>
      </c>
      <c r="H13" s="35">
        <f>'[3].CSV]EXPORT[2]'!H12-'[3].CSV]EXPORT[2]'!N12</f>
        <v>2501</v>
      </c>
      <c r="I13" s="35">
        <f>'[3].CSV]EXPORT[2]'!I12-'[3].CSV]EXPORT[2]'!O12</f>
        <v>404</v>
      </c>
      <c r="J13" s="78">
        <f t="shared" si="5"/>
        <v>0.16153538584566174</v>
      </c>
      <c r="K13" s="36">
        <f>'[2]Report'!C10</f>
        <v>19</v>
      </c>
      <c r="L13" s="37">
        <f t="shared" si="6"/>
        <v>997</v>
      </c>
      <c r="M13" s="37">
        <f>'[1]06-28-04'!P14</f>
        <v>87</v>
      </c>
      <c r="N13" s="37">
        <f>'[1]06-28-04'!J14</f>
        <v>910</v>
      </c>
      <c r="O13" s="35">
        <f>'[3].CSV]EXPORT[2]'!K12</f>
        <v>0</v>
      </c>
      <c r="P13" s="38"/>
      <c r="Q13" s="35"/>
      <c r="R13" s="39"/>
      <c r="S13" s="40"/>
    </row>
    <row r="14" spans="1:19" ht="15.75" customHeight="1">
      <c r="A14" s="34" t="s">
        <v>28</v>
      </c>
      <c r="B14" s="35">
        <f>'[3].CSV]EXPORT[2]'!B13</f>
        <v>5414</v>
      </c>
      <c r="C14" s="35">
        <f>'[3].CSV]EXPORT[2]'!C13</f>
        <v>909</v>
      </c>
      <c r="D14" s="78">
        <f t="shared" si="3"/>
        <v>0.16789804211304027</v>
      </c>
      <c r="E14" s="35">
        <f>'[3].CSV]EXPORT[2]'!E13</f>
        <v>731</v>
      </c>
      <c r="F14" s="35">
        <f>'[3].CSV]EXPORT[2]'!F13</f>
        <v>52</v>
      </c>
      <c r="G14" s="78">
        <f t="shared" si="4"/>
        <v>0.07113543091655267</v>
      </c>
      <c r="H14" s="35">
        <f>'[3].CSV]EXPORT[2]'!H13-'[3].CSV]EXPORT[2]'!N13</f>
        <v>6558</v>
      </c>
      <c r="I14" s="35">
        <f>'[3].CSV]EXPORT[2]'!I13-'[3].CSV]EXPORT[2]'!O13</f>
        <v>1041</v>
      </c>
      <c r="J14" s="78">
        <f t="shared" si="5"/>
        <v>0.1587374199451052</v>
      </c>
      <c r="K14" s="36">
        <f>'[2]Report'!C11</f>
        <v>0</v>
      </c>
      <c r="L14" s="37">
        <f t="shared" si="6"/>
        <v>2331</v>
      </c>
      <c r="M14" s="37">
        <f>'[1]06-28-04'!P15</f>
        <v>319</v>
      </c>
      <c r="N14" s="37">
        <f>'[1]06-28-04'!J15</f>
        <v>2012</v>
      </c>
      <c r="O14" s="35">
        <f>'[3].CSV]EXPORT[2]'!K13</f>
        <v>1</v>
      </c>
      <c r="P14" s="38"/>
      <c r="Q14" s="35"/>
      <c r="R14" s="39"/>
      <c r="S14" s="40"/>
    </row>
    <row r="15" spans="1:19" ht="15.75" customHeight="1">
      <c r="A15" s="34" t="s">
        <v>29</v>
      </c>
      <c r="B15" s="35">
        <f>'[3].CSV]EXPORT[2]'!B14</f>
        <v>1333</v>
      </c>
      <c r="C15" s="35">
        <f>'[3].CSV]EXPORT[2]'!C14</f>
        <v>260</v>
      </c>
      <c r="D15" s="78">
        <f t="shared" si="3"/>
        <v>0.19504876219054765</v>
      </c>
      <c r="E15" s="35">
        <f>'[3].CSV]EXPORT[2]'!E14</f>
        <v>264</v>
      </c>
      <c r="F15" s="35">
        <f>'[3].CSV]EXPORT[2]'!F14</f>
        <v>15</v>
      </c>
      <c r="G15" s="78">
        <f t="shared" si="4"/>
        <v>0.056818181818181816</v>
      </c>
      <c r="H15" s="35">
        <f>'[3].CSV]EXPORT[2]'!H14-'[3].CSV]EXPORT[2]'!N14</f>
        <v>1773</v>
      </c>
      <c r="I15" s="35">
        <f>'[3].CSV]EXPORT[2]'!I14-'[3].CSV]EXPORT[2]'!O14</f>
        <v>315</v>
      </c>
      <c r="J15" s="78">
        <f t="shared" si="5"/>
        <v>0.17766497461928935</v>
      </c>
      <c r="K15" s="36">
        <f>'[2]Report'!C12</f>
        <v>10</v>
      </c>
      <c r="L15" s="37">
        <f t="shared" si="6"/>
        <v>470</v>
      </c>
      <c r="M15" s="37">
        <f>'[1]06-28-04'!P16</f>
        <v>80</v>
      </c>
      <c r="N15" s="37">
        <f>'[1]06-28-04'!J16</f>
        <v>390</v>
      </c>
      <c r="O15" s="35">
        <f>'[3].CSV]EXPORT[2]'!K14</f>
        <v>0</v>
      </c>
      <c r="P15" s="38"/>
      <c r="Q15" s="35">
        <v>0</v>
      </c>
      <c r="R15" s="39"/>
      <c r="S15" s="40"/>
    </row>
    <row r="16" spans="1:19" ht="15.75" customHeight="1">
      <c r="A16" s="34" t="s">
        <v>30</v>
      </c>
      <c r="B16" s="35">
        <f>'[3].CSV]EXPORT[2]'!B15</f>
        <v>7869</v>
      </c>
      <c r="C16" s="35">
        <f>'[3].CSV]EXPORT[2]'!C15</f>
        <v>2623</v>
      </c>
      <c r="D16" s="78">
        <f t="shared" si="3"/>
        <v>0.3333333333333333</v>
      </c>
      <c r="E16" s="35">
        <f>'[3].CSV]EXPORT[2]'!E15</f>
        <v>1532</v>
      </c>
      <c r="F16" s="35">
        <f>'[3].CSV]EXPORT[2]'!F15</f>
        <v>161</v>
      </c>
      <c r="G16" s="78">
        <f t="shared" si="4"/>
        <v>0.10509138381201044</v>
      </c>
      <c r="H16" s="35">
        <f>'[3].CSV]EXPORT[2]'!H15-'[3].CSV]EXPORT[2]'!N15</f>
        <v>10047</v>
      </c>
      <c r="I16" s="35">
        <f>'[3].CSV]EXPORT[2]'!I15-'[3].CSV]EXPORT[2]'!O15</f>
        <v>2968</v>
      </c>
      <c r="J16" s="78">
        <f t="shared" si="5"/>
        <v>0.295411565641485</v>
      </c>
      <c r="K16" s="36">
        <f>'[2]Report'!C13</f>
        <v>11</v>
      </c>
      <c r="L16" s="37">
        <f t="shared" si="6"/>
        <v>2835</v>
      </c>
      <c r="M16" s="37">
        <f>'[1]06-28-04'!P17</f>
        <v>476</v>
      </c>
      <c r="N16" s="37">
        <f>'[1]06-28-04'!J17</f>
        <v>2359</v>
      </c>
      <c r="O16" s="35">
        <f>'[3].CSV]EXPORT[2]'!K15</f>
        <v>0</v>
      </c>
      <c r="P16" s="38"/>
      <c r="Q16" s="35"/>
      <c r="R16" s="39"/>
      <c r="S16" s="40"/>
    </row>
    <row r="17" spans="1:19" ht="15.75" customHeight="1">
      <c r="A17" s="34" t="s">
        <v>31</v>
      </c>
      <c r="B17" s="35">
        <f>'[3].CSV]EXPORT[2]'!B16</f>
        <v>3161</v>
      </c>
      <c r="C17" s="35">
        <f>'[3].CSV]EXPORT[2]'!C16</f>
        <v>690</v>
      </c>
      <c r="D17" s="78">
        <f t="shared" si="3"/>
        <v>0.21828535273647579</v>
      </c>
      <c r="E17" s="35">
        <f>'[3].CSV]EXPORT[2]'!E16</f>
        <v>458</v>
      </c>
      <c r="F17" s="35">
        <f>'[3].CSV]EXPORT[2]'!F16</f>
        <v>60</v>
      </c>
      <c r="G17" s="78">
        <f t="shared" si="4"/>
        <v>0.13100436681222707</v>
      </c>
      <c r="H17" s="35">
        <f>'[3].CSV]EXPORT[2]'!H16-'[3].CSV]EXPORT[2]'!N16</f>
        <v>3821</v>
      </c>
      <c r="I17" s="35">
        <f>'[3].CSV]EXPORT[2]'!I16-'[3].CSV]EXPORT[2]'!O16</f>
        <v>793</v>
      </c>
      <c r="J17" s="78">
        <f t="shared" si="5"/>
        <v>0.20753729390211986</v>
      </c>
      <c r="K17" s="36">
        <f>'[2]Report'!C14</f>
        <v>80</v>
      </c>
      <c r="L17" s="37">
        <f t="shared" si="6"/>
        <v>2355</v>
      </c>
      <c r="M17" s="37">
        <f>'[1]06-28-04'!P18</f>
        <v>396</v>
      </c>
      <c r="N17" s="37">
        <f>'[1]06-28-04'!J18</f>
        <v>1959</v>
      </c>
      <c r="O17" s="35">
        <f>'[3].CSV]EXPORT[2]'!K16</f>
        <v>0</v>
      </c>
      <c r="P17" s="38"/>
      <c r="Q17" s="35"/>
      <c r="R17" s="39"/>
      <c r="S17" s="40"/>
    </row>
    <row r="18" spans="1:19" ht="15.75" customHeight="1">
      <c r="A18" s="34" t="s">
        <v>32</v>
      </c>
      <c r="B18" s="35">
        <f>'[3].CSV]EXPORT[2]'!B17</f>
        <v>6777</v>
      </c>
      <c r="C18" s="35">
        <f>'[3].CSV]EXPORT[2]'!C17</f>
        <v>1351</v>
      </c>
      <c r="D18" s="78">
        <f t="shared" si="3"/>
        <v>0.19935074516747822</v>
      </c>
      <c r="E18" s="35">
        <f>'[3].CSV]EXPORT[2]'!E17</f>
        <v>12629</v>
      </c>
      <c r="F18" s="35">
        <f>'[3].CSV]EXPORT[2]'!F17</f>
        <v>1165</v>
      </c>
      <c r="G18" s="78">
        <f t="shared" si="4"/>
        <v>0.09224800063346267</v>
      </c>
      <c r="H18" s="35">
        <f>'[3].CSV]EXPORT[2]'!H17-'[3].CSV]EXPORT[2]'!N17</f>
        <v>23786</v>
      </c>
      <c r="I18" s="35">
        <f>'[3].CSV]EXPORT[2]'!I17-'[3].CSV]EXPORT[2]'!O17</f>
        <v>3085</v>
      </c>
      <c r="J18" s="78">
        <f t="shared" si="5"/>
        <v>0.12969814176406289</v>
      </c>
      <c r="K18" s="36">
        <f>'[2]Report'!C15</f>
        <v>73</v>
      </c>
      <c r="L18" s="37">
        <f t="shared" si="6"/>
        <v>2630</v>
      </c>
      <c r="M18" s="37">
        <f>'[1]06-28-04'!P19</f>
        <v>387</v>
      </c>
      <c r="N18" s="37">
        <f>'[1]06-28-04'!J19</f>
        <v>2243</v>
      </c>
      <c r="O18" s="35">
        <f>'[3].CSV]EXPORT[2]'!K17</f>
        <v>20</v>
      </c>
      <c r="P18" s="38"/>
      <c r="Q18" s="35"/>
      <c r="R18" s="39"/>
      <c r="S18" s="40"/>
    </row>
    <row r="19" spans="1:19" ht="15.75" customHeight="1">
      <c r="A19" s="34" t="s">
        <v>33</v>
      </c>
      <c r="B19" s="35">
        <f>'[3].CSV]EXPORT[2]'!B18</f>
        <v>4716</v>
      </c>
      <c r="C19" s="35">
        <f>'[3].CSV]EXPORT[2]'!C18</f>
        <v>1086</v>
      </c>
      <c r="D19" s="78">
        <f t="shared" si="3"/>
        <v>0.23027989821882952</v>
      </c>
      <c r="E19" s="35">
        <f>'[3].CSV]EXPORT[2]'!E18</f>
        <v>1233</v>
      </c>
      <c r="F19" s="35">
        <f>'[3].CSV]EXPORT[2]'!F18</f>
        <v>212</v>
      </c>
      <c r="G19" s="78">
        <f t="shared" si="4"/>
        <v>0.17193836171938362</v>
      </c>
      <c r="H19" s="35">
        <f>'[3].CSV]EXPORT[2]'!H18-'[3].CSV]EXPORT[2]'!N18</f>
        <v>6114</v>
      </c>
      <c r="I19" s="35">
        <f>'[3].CSV]EXPORT[2]'!I18-'[3].CSV]EXPORT[2]'!O18</f>
        <v>1328</v>
      </c>
      <c r="J19" s="78">
        <f t="shared" si="5"/>
        <v>0.21720641151455675</v>
      </c>
      <c r="K19" s="36">
        <f>'[2]Report'!C16</f>
        <v>1</v>
      </c>
      <c r="L19" s="37">
        <f t="shared" si="6"/>
        <v>1443</v>
      </c>
      <c r="M19" s="37">
        <f>'[1]06-28-04'!P22</f>
        <v>344</v>
      </c>
      <c r="N19" s="37">
        <f>'[1]06-28-04'!J22</f>
        <v>1099</v>
      </c>
      <c r="O19" s="35">
        <f>'[3].CSV]EXPORT[2]'!K18</f>
        <v>0</v>
      </c>
      <c r="P19" s="38"/>
      <c r="Q19" s="35"/>
      <c r="R19" s="39"/>
      <c r="S19" s="40"/>
    </row>
    <row r="20" spans="1:19" ht="15.75" customHeight="1">
      <c r="A20" s="34" t="s">
        <v>34</v>
      </c>
      <c r="B20" s="35">
        <f>'[3].CSV]EXPORT[2]'!B19</f>
        <v>1703</v>
      </c>
      <c r="C20" s="35">
        <f>'[3].CSV]EXPORT[2]'!C19</f>
        <v>416</v>
      </c>
      <c r="D20" s="78">
        <f t="shared" si="3"/>
        <v>0.24427480916030533</v>
      </c>
      <c r="E20" s="35">
        <f>'[3].CSV]EXPORT[2]'!E19</f>
        <v>170</v>
      </c>
      <c r="F20" s="35">
        <f>'[3].CSV]EXPORT[2]'!F19</f>
        <v>4</v>
      </c>
      <c r="G20" s="78">
        <f t="shared" si="4"/>
        <v>0.023529411764705882</v>
      </c>
      <c r="H20" s="35">
        <f>'[3].CSV]EXPORT[2]'!H19-'[3].CSV]EXPORT[2]'!N19</f>
        <v>2087</v>
      </c>
      <c r="I20" s="35">
        <f>'[3].CSV]EXPORT[2]'!I19-'[3].CSV]EXPORT[2]'!O19</f>
        <v>500</v>
      </c>
      <c r="J20" s="78">
        <f t="shared" si="5"/>
        <v>0.23957834211787254</v>
      </c>
      <c r="K20" s="36">
        <f>'[2]Report'!C17</f>
        <v>0</v>
      </c>
      <c r="L20" s="37">
        <f t="shared" si="6"/>
        <v>1048</v>
      </c>
      <c r="M20" s="37">
        <f>'[1]06-28-04'!P25</f>
        <v>101</v>
      </c>
      <c r="N20" s="37">
        <f>'[1]06-28-04'!J25</f>
        <v>947</v>
      </c>
      <c r="O20" s="35">
        <f>'[3].CSV]EXPORT[2]'!K19</f>
        <v>0</v>
      </c>
      <c r="P20" s="38"/>
      <c r="Q20" s="35"/>
      <c r="R20" s="39"/>
      <c r="S20" s="40"/>
    </row>
    <row r="21" spans="1:19" ht="15.75" customHeight="1">
      <c r="A21" s="34" t="s">
        <v>35</v>
      </c>
      <c r="B21" s="35">
        <f>'[3].CSV]EXPORT[2]'!B20</f>
        <v>2305</v>
      </c>
      <c r="C21" s="35">
        <f>'[3].CSV]EXPORT[2]'!C20</f>
        <v>339</v>
      </c>
      <c r="D21" s="78">
        <f t="shared" si="3"/>
        <v>0.1470715835140998</v>
      </c>
      <c r="E21" s="35">
        <f>'[3].CSV]EXPORT[2]'!E20</f>
        <v>355</v>
      </c>
      <c r="F21" s="35">
        <f>'[3].CSV]EXPORT[2]'!F20</f>
        <v>17</v>
      </c>
      <c r="G21" s="78">
        <f t="shared" si="4"/>
        <v>0.04788732394366197</v>
      </c>
      <c r="H21" s="35">
        <f>'[3].CSV]EXPORT[2]'!H20-'[3].CSV]EXPORT[2]'!N20</f>
        <v>2999</v>
      </c>
      <c r="I21" s="35">
        <f>'[3].CSV]EXPORT[2]'!I20-'[3].CSV]EXPORT[2]'!O20</f>
        <v>383</v>
      </c>
      <c r="J21" s="78">
        <f t="shared" si="5"/>
        <v>0.12770923641213738</v>
      </c>
      <c r="K21" s="36">
        <f>'[2]Report'!C18</f>
        <v>50</v>
      </c>
      <c r="L21" s="37">
        <f t="shared" si="6"/>
        <v>559</v>
      </c>
      <c r="M21" s="37">
        <f>'[1]06-28-04'!P26</f>
        <v>107</v>
      </c>
      <c r="N21" s="37">
        <f>'[1]06-28-04'!J26</f>
        <v>452</v>
      </c>
      <c r="O21" s="35">
        <f>'[3].CSV]EXPORT[2]'!K20</f>
        <v>0</v>
      </c>
      <c r="P21" s="38"/>
      <c r="Q21" s="35"/>
      <c r="R21" s="39"/>
      <c r="S21" s="40"/>
    </row>
    <row r="22" spans="1:19" ht="15.75" customHeight="1">
      <c r="A22" s="34" t="s">
        <v>36</v>
      </c>
      <c r="B22" s="35">
        <f>'[3].CSV]EXPORT[2]'!B21</f>
        <v>615</v>
      </c>
      <c r="C22" s="35">
        <f>'[3].CSV]EXPORT[2]'!C21</f>
        <v>66</v>
      </c>
      <c r="D22" s="78">
        <f t="shared" si="3"/>
        <v>0.1073170731707317</v>
      </c>
      <c r="E22" s="35">
        <f>'[3].CSV]EXPORT[2]'!E21</f>
        <v>124</v>
      </c>
      <c r="F22" s="35">
        <f>'[3].CSV]EXPORT[2]'!F21</f>
        <v>3</v>
      </c>
      <c r="G22" s="78">
        <f t="shared" si="4"/>
        <v>0.024193548387096774</v>
      </c>
      <c r="H22" s="35">
        <f>'[3].CSV]EXPORT[2]'!H21-'[3].CSV]EXPORT[2]'!N21</f>
        <v>808</v>
      </c>
      <c r="I22" s="35">
        <f>'[3].CSV]EXPORT[2]'!I21-'[3].CSV]EXPORT[2]'!O21</f>
        <v>71</v>
      </c>
      <c r="J22" s="78">
        <f t="shared" si="5"/>
        <v>0.08787128712871287</v>
      </c>
      <c r="K22" s="36">
        <f>'[2]Report'!C19</f>
        <v>0</v>
      </c>
      <c r="L22" s="37">
        <f t="shared" si="6"/>
        <v>168</v>
      </c>
      <c r="M22" s="37">
        <f>'[1]06-28-04'!P27</f>
        <v>43</v>
      </c>
      <c r="N22" s="37">
        <f>'[1]06-28-04'!J27</f>
        <v>125</v>
      </c>
      <c r="O22" s="35">
        <f>'[3].CSV]EXPORT[2]'!K21</f>
        <v>1</v>
      </c>
      <c r="P22" s="38"/>
      <c r="Q22" s="35"/>
      <c r="R22" s="39"/>
      <c r="S22" s="40"/>
    </row>
    <row r="23" spans="1:19" ht="15.75" customHeight="1">
      <c r="A23" s="42" t="s">
        <v>37</v>
      </c>
      <c r="B23" s="43">
        <f>'[3].CSV]EXPORT[2]'!B22</f>
        <v>916</v>
      </c>
      <c r="C23" s="43">
        <f>'[3].CSV]EXPORT[2]'!C22</f>
        <v>254</v>
      </c>
      <c r="D23" s="79">
        <f t="shared" si="3"/>
        <v>0.27729257641921395</v>
      </c>
      <c r="E23" s="43">
        <f>'[3].CSV]EXPORT[2]'!E22</f>
        <v>466</v>
      </c>
      <c r="F23" s="43">
        <f>'[3].CSV]EXPORT[2]'!F22</f>
        <v>187</v>
      </c>
      <c r="G23" s="79">
        <f t="shared" si="4"/>
        <v>0.4012875536480687</v>
      </c>
      <c r="H23" s="43">
        <f>'[3].CSV]EXPORT[2]'!H22-'[3].CSV]EXPORT[2]'!N22</f>
        <v>1444</v>
      </c>
      <c r="I23" s="43">
        <f>'[3].CSV]EXPORT[2]'!I22-'[3].CSV]EXPORT[2]'!O22</f>
        <v>461</v>
      </c>
      <c r="J23" s="79">
        <f t="shared" si="5"/>
        <v>0.3192520775623269</v>
      </c>
      <c r="K23" s="44">
        <f>'[2]Report'!C20</f>
        <v>27</v>
      </c>
      <c r="L23" s="37">
        <f>SUM(M23:N23)</f>
        <v>502</v>
      </c>
      <c r="M23" s="37">
        <f>'[1]06-28-04'!P30</f>
        <v>52</v>
      </c>
      <c r="N23" s="45">
        <f>'[1]06-28-04'!J30</f>
        <v>450</v>
      </c>
      <c r="O23" s="43">
        <f>'[3].CSV]EXPORT[2]'!K22</f>
        <v>0</v>
      </c>
      <c r="P23" s="46"/>
      <c r="Q23" s="43"/>
      <c r="R23" s="47"/>
      <c r="S23" s="48"/>
    </row>
    <row r="24" spans="1:19" ht="15.75" customHeight="1">
      <c r="A24" s="13" t="s">
        <v>38</v>
      </c>
      <c r="B24" s="49"/>
      <c r="C24" s="14"/>
      <c r="D24" s="80"/>
      <c r="E24" s="14"/>
      <c r="F24" s="14"/>
      <c r="G24" s="80"/>
      <c r="H24" s="14"/>
      <c r="I24" s="14"/>
      <c r="J24" s="80"/>
      <c r="K24" s="36"/>
      <c r="L24" s="31"/>
      <c r="M24" s="31"/>
      <c r="N24" s="31"/>
      <c r="O24" s="14"/>
      <c r="P24" s="50"/>
      <c r="Q24" s="51"/>
      <c r="R24" s="52"/>
      <c r="S24" s="53"/>
    </row>
    <row r="25" spans="1:19" ht="15.75" customHeight="1">
      <c r="A25" s="34" t="s">
        <v>39</v>
      </c>
      <c r="B25" s="54">
        <f>'[3].CSV]EXPORT[2]'!B24</f>
        <v>10465</v>
      </c>
      <c r="C25" s="35">
        <f>'[3].CSV]EXPORT[2]'!C24</f>
        <v>1836</v>
      </c>
      <c r="D25" s="78">
        <f aca="true" t="shared" si="7" ref="D25:D36">C25/B25</f>
        <v>0.17544194935499283</v>
      </c>
      <c r="E25" s="35">
        <f>'[3].CSV]EXPORT[2]'!E24</f>
        <v>1382</v>
      </c>
      <c r="F25" s="35">
        <f>'[3].CSV]EXPORT[2]'!F24</f>
        <v>32</v>
      </c>
      <c r="G25" s="78">
        <f aca="true" t="shared" si="8" ref="G25:G36">F25/E25</f>
        <v>0.023154848046309694</v>
      </c>
      <c r="H25" s="35">
        <f>'[3].CSV]EXPORT[2]'!H24-'[3].CSV]EXPORT[2]'!N24</f>
        <v>12353</v>
      </c>
      <c r="I25" s="35">
        <f>'[3].CSV]EXPORT[2]'!I24-'[3].CSV]EXPORT[2]'!O24</f>
        <v>1884</v>
      </c>
      <c r="J25" s="78">
        <f aca="true" t="shared" si="9" ref="J25:J36">I25/H25</f>
        <v>0.15251355945924067</v>
      </c>
      <c r="K25" s="36">
        <f>'[2]Report'!C22</f>
        <v>809</v>
      </c>
      <c r="L25" s="37">
        <f>SUM(M25:N25)</f>
        <v>5334</v>
      </c>
      <c r="M25" s="37">
        <f>'[1]06-28-04'!P32</f>
        <v>749</v>
      </c>
      <c r="N25" s="37">
        <f>'[1]06-28-04'!J32</f>
        <v>4585</v>
      </c>
      <c r="O25" s="35">
        <f>'[3].CSV]EXPORT[2]'!K24</f>
        <v>0</v>
      </c>
      <c r="P25" s="41">
        <v>18369</v>
      </c>
      <c r="Q25" s="35">
        <v>1117</v>
      </c>
      <c r="R25" s="39"/>
      <c r="S25" s="40"/>
    </row>
    <row r="26" spans="1:19" ht="15.75" customHeight="1">
      <c r="A26" s="34" t="s">
        <v>40</v>
      </c>
      <c r="B26" s="54">
        <f>'[3].CSV]EXPORT[2]'!B25</f>
        <v>6198</v>
      </c>
      <c r="C26" s="35">
        <f>'[3].CSV]EXPORT[2]'!C25</f>
        <v>931</v>
      </c>
      <c r="D26" s="78">
        <f t="shared" si="7"/>
        <v>0.15020974507905777</v>
      </c>
      <c r="E26" s="35">
        <f>'[3].CSV]EXPORT[2]'!E25</f>
        <v>1617</v>
      </c>
      <c r="F26" s="35">
        <f>'[3].CSV]EXPORT[2]'!F25</f>
        <v>191</v>
      </c>
      <c r="G26" s="78">
        <f t="shared" si="8"/>
        <v>0.11811997526283241</v>
      </c>
      <c r="H26" s="35">
        <f>'[3].CSV]EXPORT[2]'!H25-'[3].CSV]EXPORT[2]'!N25</f>
        <v>8718</v>
      </c>
      <c r="I26" s="35">
        <f>'[3].CSV]EXPORT[2]'!I25-'[3].CSV]EXPORT[2]'!O25</f>
        <v>1285</v>
      </c>
      <c r="J26" s="78">
        <f t="shared" si="9"/>
        <v>0.14739619178710714</v>
      </c>
      <c r="K26" s="36">
        <f>'[2]Report'!C23</f>
        <v>142</v>
      </c>
      <c r="L26" s="37">
        <f aca="true" t="shared" si="10" ref="L26:L36">SUM(M26:N26)</f>
        <v>2604</v>
      </c>
      <c r="M26" s="37">
        <f>'[1]06-28-04'!P33</f>
        <v>717</v>
      </c>
      <c r="N26" s="37">
        <f>'[1]06-28-04'!J33</f>
        <v>1887</v>
      </c>
      <c r="O26" s="35">
        <f>'[3].CSV]EXPORT[2]'!K25</f>
        <v>0</v>
      </c>
      <c r="P26" s="38"/>
      <c r="Q26" s="35"/>
      <c r="R26" s="39"/>
      <c r="S26" s="40"/>
    </row>
    <row r="27" spans="1:19" ht="15.75" customHeight="1">
      <c r="A27" s="34" t="s">
        <v>41</v>
      </c>
      <c r="B27" s="54">
        <f>'[3].CSV]EXPORT[2]'!B26</f>
        <v>3611</v>
      </c>
      <c r="C27" s="35">
        <f>'[3].CSV]EXPORT[2]'!C26</f>
        <v>692</v>
      </c>
      <c r="D27" s="78">
        <f t="shared" si="7"/>
        <v>0.19163666574356134</v>
      </c>
      <c r="E27" s="35">
        <f>'[3].CSV]EXPORT[2]'!E26</f>
        <v>619</v>
      </c>
      <c r="F27" s="35">
        <f>'[3].CSV]EXPORT[2]'!F26</f>
        <v>32</v>
      </c>
      <c r="G27" s="78">
        <f t="shared" si="8"/>
        <v>0.051696284329563816</v>
      </c>
      <c r="H27" s="35">
        <f>'[3].CSV]EXPORT[2]'!H26-'[3].CSV]EXPORT[2]'!N26</f>
        <v>4626</v>
      </c>
      <c r="I27" s="35">
        <f>'[3].CSV]EXPORT[2]'!I26-'[3].CSV]EXPORT[2]'!O26</f>
        <v>784</v>
      </c>
      <c r="J27" s="78">
        <f t="shared" si="9"/>
        <v>0.16947686986597493</v>
      </c>
      <c r="K27" s="36">
        <f>'[2]Report'!C24</f>
        <v>2</v>
      </c>
      <c r="L27" s="37">
        <f t="shared" si="10"/>
        <v>1496</v>
      </c>
      <c r="M27" s="37">
        <f>'[1]06-28-04'!P34</f>
        <v>207</v>
      </c>
      <c r="N27" s="37">
        <f>'[1]06-28-04'!J34</f>
        <v>1289</v>
      </c>
      <c r="O27" s="35">
        <f>'[3].CSV]EXPORT[2]'!K26</f>
        <v>0</v>
      </c>
      <c r="P27" s="38"/>
      <c r="Q27" s="35"/>
      <c r="R27" s="39"/>
      <c r="S27" s="40"/>
    </row>
    <row r="28" spans="1:19" ht="15.75" customHeight="1">
      <c r="A28" s="34" t="s">
        <v>42</v>
      </c>
      <c r="B28" s="54">
        <f>'[3].CSV]EXPORT[2]'!B27</f>
        <v>3910</v>
      </c>
      <c r="C28" s="35">
        <f>'[3].CSV]EXPORT[2]'!C27</f>
        <v>615</v>
      </c>
      <c r="D28" s="78">
        <f t="shared" si="7"/>
        <v>0.15728900255754474</v>
      </c>
      <c r="E28" s="35">
        <f>'[3].CSV]EXPORT[2]'!E27</f>
        <v>1110</v>
      </c>
      <c r="F28" s="35">
        <f>'[3].CSV]EXPORT[2]'!F27</f>
        <v>31</v>
      </c>
      <c r="G28" s="78">
        <f t="shared" si="8"/>
        <v>0.027927927927927927</v>
      </c>
      <c r="H28" s="35">
        <f>'[3].CSV]EXPORT[2]'!H27-'[3].CSV]EXPORT[2]'!N27</f>
        <v>5755</v>
      </c>
      <c r="I28" s="35">
        <f>'[3].CSV]EXPORT[2]'!I27-'[3].CSV]EXPORT[2]'!O27</f>
        <v>923</v>
      </c>
      <c r="J28" s="78">
        <f t="shared" si="9"/>
        <v>0.16038227628149435</v>
      </c>
      <c r="K28" s="36">
        <f>'[2]Report'!C25</f>
        <v>43</v>
      </c>
      <c r="L28" s="37">
        <f t="shared" si="10"/>
        <v>2116</v>
      </c>
      <c r="M28" s="37">
        <f>'[1]06-28-04'!P35</f>
        <v>373</v>
      </c>
      <c r="N28" s="37">
        <f>'[1]06-28-04'!J35</f>
        <v>1743</v>
      </c>
      <c r="O28" s="35">
        <f>'[3].CSV]EXPORT[2]'!K27</f>
        <v>0</v>
      </c>
      <c r="P28" s="38"/>
      <c r="Q28" s="35"/>
      <c r="R28" s="39"/>
      <c r="S28" s="40"/>
    </row>
    <row r="29" spans="1:19" ht="15.75" customHeight="1">
      <c r="A29" s="34" t="s">
        <v>43</v>
      </c>
      <c r="B29" s="54">
        <f>'[3].CSV]EXPORT[2]'!B28</f>
        <v>6982</v>
      </c>
      <c r="C29" s="35">
        <f>'[3].CSV]EXPORT[2]'!C28</f>
        <v>2103</v>
      </c>
      <c r="D29" s="78">
        <f t="shared" si="7"/>
        <v>0.3012030936694357</v>
      </c>
      <c r="E29" s="35">
        <f>'[3].CSV]EXPORT[2]'!E28</f>
        <v>1208</v>
      </c>
      <c r="F29" s="35">
        <f>'[3].CSV]EXPORT[2]'!F28</f>
        <v>244</v>
      </c>
      <c r="G29" s="78">
        <f t="shared" si="8"/>
        <v>0.20198675496688742</v>
      </c>
      <c r="H29" s="35">
        <f>'[3].CSV]EXPORT[2]'!H28-'[3].CSV]EXPORT[2]'!N28</f>
        <v>9050</v>
      </c>
      <c r="I29" s="35">
        <f>'[3].CSV]EXPORT[2]'!I28-'[3].CSV]EXPORT[2]'!O28</f>
        <v>2427</v>
      </c>
      <c r="J29" s="78">
        <f t="shared" si="9"/>
        <v>0.2681767955801105</v>
      </c>
      <c r="K29" s="36">
        <f>'[2]Report'!C26</f>
        <v>982</v>
      </c>
      <c r="L29" s="37">
        <f t="shared" si="10"/>
        <v>2866</v>
      </c>
      <c r="M29" s="37">
        <f>'[1]06-28-04'!P36</f>
        <v>263</v>
      </c>
      <c r="N29" s="37">
        <f>'[1]06-28-04'!J36</f>
        <v>2603</v>
      </c>
      <c r="O29" s="35">
        <f>'[3].CSV]EXPORT[2]'!K28</f>
        <v>0</v>
      </c>
      <c r="P29" s="41"/>
      <c r="Q29" s="35"/>
      <c r="R29" s="39"/>
      <c r="S29" s="40"/>
    </row>
    <row r="30" spans="1:19" ht="15.75" customHeight="1">
      <c r="A30" s="34" t="s">
        <v>44</v>
      </c>
      <c r="B30" s="54">
        <f>'[3].CSV]EXPORT[2]'!B29</f>
        <v>10190</v>
      </c>
      <c r="C30" s="35">
        <f>'[3].CSV]EXPORT[2]'!C29</f>
        <v>3069</v>
      </c>
      <c r="D30" s="78">
        <f t="shared" si="7"/>
        <v>0.30117762512266927</v>
      </c>
      <c r="E30" s="35">
        <f>'[3].CSV]EXPORT[2]'!E29</f>
        <v>1943</v>
      </c>
      <c r="F30" s="35">
        <f>'[3].CSV]EXPORT[2]'!F29</f>
        <v>158</v>
      </c>
      <c r="G30" s="78">
        <f t="shared" si="8"/>
        <v>0.08131755018013381</v>
      </c>
      <c r="H30" s="35">
        <f>'[3].CSV]EXPORT[2]'!H29-'[3].CSV]EXPORT[2]'!N29</f>
        <v>12603</v>
      </c>
      <c r="I30" s="35">
        <f>'[3].CSV]EXPORT[2]'!I29-'[3].CSV]EXPORT[2]'!O29</f>
        <v>3337</v>
      </c>
      <c r="J30" s="78">
        <f t="shared" si="9"/>
        <v>0.26477822740617313</v>
      </c>
      <c r="K30" s="36">
        <f>'[2]Report'!C27</f>
        <v>84</v>
      </c>
      <c r="L30" s="37">
        <f t="shared" si="10"/>
        <v>5086</v>
      </c>
      <c r="M30" s="37">
        <f>'[1]06-28-04'!P37</f>
        <v>616</v>
      </c>
      <c r="N30" s="37">
        <f>'[1]06-28-04'!J37</f>
        <v>4470</v>
      </c>
      <c r="O30" s="35">
        <f>'[3].CSV]EXPORT[2]'!K29</f>
        <v>1</v>
      </c>
      <c r="P30" s="38"/>
      <c r="Q30" s="35"/>
      <c r="R30" s="39">
        <v>2497</v>
      </c>
      <c r="S30" s="40"/>
    </row>
    <row r="31" spans="1:19" ht="15.75" customHeight="1">
      <c r="A31" s="34" t="s">
        <v>45</v>
      </c>
      <c r="B31" s="54">
        <f>'[3].CSV]EXPORT[2]'!B30</f>
        <v>7309</v>
      </c>
      <c r="C31" s="35">
        <f>'[3].CSV]EXPORT[2]'!C30</f>
        <v>896</v>
      </c>
      <c r="D31" s="78">
        <f t="shared" si="7"/>
        <v>0.12258858941031604</v>
      </c>
      <c r="E31" s="35">
        <f>'[3].CSV]EXPORT[2]'!E30</f>
        <v>1211</v>
      </c>
      <c r="F31" s="35">
        <f>'[3].CSV]EXPORT[2]'!F30</f>
        <v>17</v>
      </c>
      <c r="G31" s="78">
        <f t="shared" si="8"/>
        <v>0.014037985136251032</v>
      </c>
      <c r="H31" s="35">
        <f>'[3].CSV]EXPORT[2]'!H30-'[3].CSV]EXPORT[2]'!N30</f>
        <v>9118</v>
      </c>
      <c r="I31" s="35">
        <f>'[3].CSV]EXPORT[2]'!I30-'[3].CSV]EXPORT[2]'!O30</f>
        <v>982</v>
      </c>
      <c r="J31" s="78">
        <f t="shared" si="9"/>
        <v>0.1076990568107041</v>
      </c>
      <c r="K31" s="36">
        <f>'[2]Report'!C28</f>
        <v>565</v>
      </c>
      <c r="L31" s="37">
        <f t="shared" si="10"/>
        <v>3555</v>
      </c>
      <c r="M31" s="37">
        <f>'[1]06-28-04'!P38</f>
        <v>300</v>
      </c>
      <c r="N31" s="37">
        <f>'[1]06-28-04'!J38</f>
        <v>3255</v>
      </c>
      <c r="O31" s="35">
        <f>'[3].CSV]EXPORT[2]'!K30</f>
        <v>1</v>
      </c>
      <c r="P31" s="38"/>
      <c r="Q31" s="35"/>
      <c r="R31" s="39"/>
      <c r="S31" s="40"/>
    </row>
    <row r="32" spans="1:19" ht="15.75" customHeight="1">
      <c r="A32" s="34" t="s">
        <v>46</v>
      </c>
      <c r="B32" s="54">
        <f>'[3].CSV]EXPORT[2]'!B31</f>
        <v>11707</v>
      </c>
      <c r="C32" s="35">
        <f>'[3].CSV]EXPORT[2]'!C31</f>
        <v>3114</v>
      </c>
      <c r="D32" s="78">
        <f t="shared" si="7"/>
        <v>0.26599470402323394</v>
      </c>
      <c r="E32" s="35">
        <f>'[3].CSV]EXPORT[2]'!E31</f>
        <v>2281</v>
      </c>
      <c r="F32" s="35">
        <f>'[3].CSV]EXPORT[2]'!F31</f>
        <v>76</v>
      </c>
      <c r="G32" s="78">
        <f t="shared" si="8"/>
        <v>0.033318719859710653</v>
      </c>
      <c r="H32" s="35">
        <f>'[3].CSV]EXPORT[2]'!H31-'[3].CSV]EXPORT[2]'!N31</f>
        <v>15371</v>
      </c>
      <c r="I32" s="35">
        <f>'[3].CSV]EXPORT[2]'!I31-'[3].CSV]EXPORT[2]'!O31</f>
        <v>3318</v>
      </c>
      <c r="J32" s="78">
        <f t="shared" si="9"/>
        <v>0.21586103701776072</v>
      </c>
      <c r="K32" s="36">
        <f>'[2]Report'!C29</f>
        <v>665</v>
      </c>
      <c r="L32" s="37">
        <f t="shared" si="10"/>
        <v>2408</v>
      </c>
      <c r="M32" s="37">
        <f>'[1]06-28-04'!P39</f>
        <v>622</v>
      </c>
      <c r="N32" s="37">
        <f>'[1]06-28-04'!J39</f>
        <v>1786</v>
      </c>
      <c r="O32" s="35">
        <f>'[3].CSV]EXPORT[2]'!K31</f>
        <v>4</v>
      </c>
      <c r="P32" s="38"/>
      <c r="Q32" s="35">
        <v>42</v>
      </c>
      <c r="R32" s="39"/>
      <c r="S32" s="40"/>
    </row>
    <row r="33" spans="1:19" ht="15.75" customHeight="1">
      <c r="A33" s="34" t="s">
        <v>47</v>
      </c>
      <c r="B33" s="54">
        <f>'[3].CSV]EXPORT[2]'!B32</f>
        <v>2906</v>
      </c>
      <c r="C33" s="35">
        <f>'[3].CSV]EXPORT[2]'!C32</f>
        <v>414</v>
      </c>
      <c r="D33" s="78">
        <f t="shared" si="7"/>
        <v>0.14246386785960083</v>
      </c>
      <c r="E33" s="35">
        <f>'[3].CSV]EXPORT[2]'!E32</f>
        <v>1532</v>
      </c>
      <c r="F33" s="35">
        <f>'[3].CSV]EXPORT[2]'!F32</f>
        <v>47</v>
      </c>
      <c r="G33" s="78">
        <f t="shared" si="8"/>
        <v>0.030678851174934726</v>
      </c>
      <c r="H33" s="35">
        <f>'[3].CSV]EXPORT[2]'!H32-'[3].CSV]EXPORT[2]'!N32</f>
        <v>5201</v>
      </c>
      <c r="I33" s="35">
        <f>'[3].CSV]EXPORT[2]'!I32-'[3].CSV]EXPORT[2]'!O32</f>
        <v>563</v>
      </c>
      <c r="J33" s="78">
        <f t="shared" si="9"/>
        <v>0.10824841376658335</v>
      </c>
      <c r="K33" s="36">
        <f>'[2]Report'!C30</f>
        <v>0</v>
      </c>
      <c r="L33" s="37">
        <f t="shared" si="10"/>
        <v>2361</v>
      </c>
      <c r="M33" s="37">
        <f>'[1]06-28-04'!P40</f>
        <v>427</v>
      </c>
      <c r="N33" s="37">
        <f>'[1]06-28-04'!J40</f>
        <v>1934</v>
      </c>
      <c r="O33" s="35">
        <f>'[3].CSV]EXPORT[2]'!K32</f>
        <v>1</v>
      </c>
      <c r="P33" s="38"/>
      <c r="Q33" s="35"/>
      <c r="R33" s="39"/>
      <c r="S33" s="40"/>
    </row>
    <row r="34" spans="1:19" ht="15.75" customHeight="1">
      <c r="A34" s="34" t="s">
        <v>48</v>
      </c>
      <c r="B34" s="54">
        <f>'[3].CSV]EXPORT[2]'!B33</f>
        <v>20192</v>
      </c>
      <c r="C34" s="35">
        <f>'[3].CSV]EXPORT[2]'!C33</f>
        <v>3483</v>
      </c>
      <c r="D34" s="78">
        <f t="shared" si="7"/>
        <v>0.17249405705229795</v>
      </c>
      <c r="E34" s="35">
        <f>'[3].CSV]EXPORT[2]'!E33</f>
        <v>5866</v>
      </c>
      <c r="F34" s="35">
        <f>'[3].CSV]EXPORT[2]'!F33</f>
        <v>783</v>
      </c>
      <c r="G34" s="78">
        <f t="shared" si="8"/>
        <v>0.13348107739515855</v>
      </c>
      <c r="H34" s="35">
        <f>'[3].CSV]EXPORT[2]'!H33-'[3].CSV]EXPORT[2]'!N33</f>
        <v>27990</v>
      </c>
      <c r="I34" s="35">
        <f>'[3].CSV]EXPORT[2]'!I33-'[3].CSV]EXPORT[2]'!O33</f>
        <v>4869</v>
      </c>
      <c r="J34" s="78">
        <f t="shared" si="9"/>
        <v>0.17395498392282957</v>
      </c>
      <c r="K34" s="36">
        <f>'[2]Report'!C31</f>
        <v>1064</v>
      </c>
      <c r="L34" s="37">
        <f t="shared" si="10"/>
        <v>9540</v>
      </c>
      <c r="M34" s="37">
        <f>'[1]06-28-04'!P41</f>
        <v>1943</v>
      </c>
      <c r="N34" s="37">
        <f>'[1]06-28-04'!J41</f>
        <v>7597</v>
      </c>
      <c r="O34" s="35">
        <f>'[3].CSV]EXPORT[2]'!K33</f>
        <v>9</v>
      </c>
      <c r="P34" s="38"/>
      <c r="Q34" s="35">
        <v>94</v>
      </c>
      <c r="R34" s="39"/>
      <c r="S34" s="40"/>
    </row>
    <row r="35" spans="1:19" ht="15.75" customHeight="1">
      <c r="A35" s="34" t="s">
        <v>49</v>
      </c>
      <c r="B35" s="54">
        <f>'[3].CSV]EXPORT[2]'!B34</f>
        <v>860</v>
      </c>
      <c r="C35" s="35">
        <f>'[3].CSV]EXPORT[2]'!C34</f>
        <v>360</v>
      </c>
      <c r="D35" s="78">
        <f t="shared" si="7"/>
        <v>0.4186046511627907</v>
      </c>
      <c r="E35" s="35">
        <f>'[3].CSV]EXPORT[2]'!E34</f>
        <v>141</v>
      </c>
      <c r="F35" s="35">
        <f>'[3].CSV]EXPORT[2]'!F34</f>
        <v>30</v>
      </c>
      <c r="G35" s="78">
        <f t="shared" si="8"/>
        <v>0.2127659574468085</v>
      </c>
      <c r="H35" s="35">
        <f>'[3].CSV]EXPORT[2]'!H34-'[3].CSV]EXPORT[2]'!N34</f>
        <v>1212</v>
      </c>
      <c r="I35" s="35">
        <f>'[3].CSV]EXPORT[2]'!I34-'[3].CSV]EXPORT[2]'!O34</f>
        <v>431</v>
      </c>
      <c r="J35" s="78">
        <f t="shared" si="9"/>
        <v>0.3556105610561056</v>
      </c>
      <c r="K35" s="36">
        <f>'[2]Report'!C32</f>
        <v>263</v>
      </c>
      <c r="L35" s="37">
        <f t="shared" si="10"/>
        <v>206</v>
      </c>
      <c r="M35" s="37">
        <f>'[1]06-28-04'!P42</f>
        <v>42</v>
      </c>
      <c r="N35" s="37">
        <f>'[1]06-28-04'!J42</f>
        <v>164</v>
      </c>
      <c r="O35" s="35">
        <f>'[3].CSV]EXPORT[2]'!K34</f>
        <v>0</v>
      </c>
      <c r="P35" s="38"/>
      <c r="Q35" s="35"/>
      <c r="R35" s="39"/>
      <c r="S35" s="40"/>
    </row>
    <row r="36" spans="1:19" ht="15.75" customHeight="1">
      <c r="A36" s="42" t="s">
        <v>50</v>
      </c>
      <c r="B36" s="55">
        <f>'[3].CSV]EXPORT[2]'!B35</f>
        <v>11797</v>
      </c>
      <c r="C36" s="43">
        <f>'[3].CSV]EXPORT[2]'!C35</f>
        <v>2068</v>
      </c>
      <c r="D36" s="79">
        <f t="shared" si="7"/>
        <v>0.1752988047808765</v>
      </c>
      <c r="E36" s="43">
        <f>'[3].CSV]EXPORT[2]'!E35</f>
        <v>1660</v>
      </c>
      <c r="F36" s="43">
        <f>'[3].CSV]EXPORT[2]'!F35</f>
        <v>77</v>
      </c>
      <c r="G36" s="79">
        <f t="shared" si="8"/>
        <v>0.0463855421686747</v>
      </c>
      <c r="H36" s="43">
        <f>'[3].CSV]EXPORT[2]'!H35-'[3].CSV]EXPORT[2]'!N35</f>
        <v>14093</v>
      </c>
      <c r="I36" s="43">
        <f>'[3].CSV]EXPORT[2]'!I35-'[3].CSV]EXPORT[2]'!O35</f>
        <v>2159</v>
      </c>
      <c r="J36" s="79">
        <f t="shared" si="9"/>
        <v>0.15319662243667068</v>
      </c>
      <c r="K36" s="56">
        <f>'[2]Report'!C33</f>
        <v>1574</v>
      </c>
      <c r="L36" s="56">
        <f t="shared" si="10"/>
        <v>3587</v>
      </c>
      <c r="M36" s="45">
        <f>'[1]06-28-04'!P43</f>
        <v>772</v>
      </c>
      <c r="N36" s="45">
        <f>'[1]06-28-04'!J43</f>
        <v>2815</v>
      </c>
      <c r="O36" s="43">
        <f>'[3].CSV]EXPORT[2]'!K35</f>
        <v>7</v>
      </c>
      <c r="P36" s="46"/>
      <c r="Q36" s="43"/>
      <c r="R36" s="47"/>
      <c r="S36" s="48">
        <v>38161</v>
      </c>
    </row>
    <row r="37" spans="1:19" ht="15.75" customHeight="1">
      <c r="A37" s="13" t="s">
        <v>51</v>
      </c>
      <c r="B37" s="49"/>
      <c r="C37" s="14"/>
      <c r="D37" s="80"/>
      <c r="E37" s="14"/>
      <c r="F37" s="14"/>
      <c r="G37" s="80"/>
      <c r="H37" s="14"/>
      <c r="I37" s="14"/>
      <c r="J37" s="80"/>
      <c r="K37" s="36"/>
      <c r="L37" s="17"/>
      <c r="M37" s="31"/>
      <c r="N37" s="31"/>
      <c r="O37" s="14"/>
      <c r="P37" s="50"/>
      <c r="Q37" s="51"/>
      <c r="R37" s="52"/>
      <c r="S37" s="53"/>
    </row>
    <row r="38" spans="1:19" ht="15.75" customHeight="1">
      <c r="A38" s="34" t="s">
        <v>52</v>
      </c>
      <c r="B38" s="54">
        <f>'[3].CSV]EXPORT[2]'!B37</f>
        <v>8165</v>
      </c>
      <c r="C38" s="35">
        <f>'[3].CSV]EXPORT[2]'!C37</f>
        <v>2015</v>
      </c>
      <c r="D38" s="78">
        <f aca="true" t="shared" si="11" ref="D38:D51">C38/B38</f>
        <v>0.2467850581751378</v>
      </c>
      <c r="E38" s="35">
        <f>'[3].CSV]EXPORT[2]'!E37</f>
        <v>1939</v>
      </c>
      <c r="F38" s="35">
        <f>'[3].CSV]EXPORT[2]'!F37</f>
        <v>199</v>
      </c>
      <c r="G38" s="78">
        <f aca="true" t="shared" si="12" ref="G38:G51">F38/E38</f>
        <v>0.10263022176379577</v>
      </c>
      <c r="H38" s="35">
        <f>'[3].CSV]EXPORT[2]'!H37-'[3].CSV]EXPORT[2]'!N37</f>
        <v>10703</v>
      </c>
      <c r="I38" s="35">
        <f>'[3].CSV]EXPORT[2]'!I37-'[3].CSV]EXPORT[2]'!O37</f>
        <v>2381</v>
      </c>
      <c r="J38" s="78">
        <f aca="true" t="shared" si="13" ref="J38:J51">I38/H38</f>
        <v>0.2224609922451649</v>
      </c>
      <c r="K38" s="36">
        <f>'[2]Report'!C35</f>
        <v>261</v>
      </c>
      <c r="L38" s="37">
        <f aca="true" t="shared" si="14" ref="L38:L45">SUM(M38:N38)</f>
        <v>2046</v>
      </c>
      <c r="M38" s="37">
        <f>'[1]06-28-04'!P45</f>
        <v>348</v>
      </c>
      <c r="N38" s="37">
        <f>'[1]06-28-04'!J45</f>
        <v>1698</v>
      </c>
      <c r="O38" s="35">
        <f>'[3].CSV]EXPORT[2]'!K37</f>
        <v>3</v>
      </c>
      <c r="P38" s="38"/>
      <c r="Q38" s="35"/>
      <c r="R38" s="39"/>
      <c r="S38" s="40"/>
    </row>
    <row r="39" spans="1:19" ht="15.75" customHeight="1">
      <c r="A39" s="34" t="s">
        <v>53</v>
      </c>
      <c r="B39" s="54">
        <f>'[3].CSV]EXPORT[2]'!B38</f>
        <v>3363</v>
      </c>
      <c r="C39" s="35">
        <f>'[3].CSV]EXPORT[2]'!C38</f>
        <v>959</v>
      </c>
      <c r="D39" s="78">
        <f t="shared" si="11"/>
        <v>0.28516205768658937</v>
      </c>
      <c r="E39" s="35">
        <f>'[3].CSV]EXPORT[2]'!E38</f>
        <v>1803</v>
      </c>
      <c r="F39" s="35">
        <f>'[3].CSV]EXPORT[2]'!F38</f>
        <v>464</v>
      </c>
      <c r="G39" s="78">
        <f t="shared" si="12"/>
        <v>0.25734886300610094</v>
      </c>
      <c r="H39" s="35">
        <f>'[3].CSV]EXPORT[2]'!H38-'[3].CSV]EXPORT[2]'!N38</f>
        <v>5444</v>
      </c>
      <c r="I39" s="35">
        <f>'[3].CSV]EXPORT[2]'!I38-'[3].CSV]EXPORT[2]'!O38</f>
        <v>1496</v>
      </c>
      <c r="J39" s="78">
        <f t="shared" si="13"/>
        <v>0.2747979426891991</v>
      </c>
      <c r="K39" s="36">
        <f>'[2]Report'!C36</f>
        <v>0</v>
      </c>
      <c r="L39" s="37">
        <f t="shared" si="14"/>
        <v>1054</v>
      </c>
      <c r="M39" s="37">
        <f>'[1]06-28-04'!P46</f>
        <v>146</v>
      </c>
      <c r="N39" s="37">
        <f>'[1]06-28-04'!J46</f>
        <v>908</v>
      </c>
      <c r="O39" s="35">
        <f>'[3].CSV]EXPORT[2]'!K38</f>
        <v>0</v>
      </c>
      <c r="P39" s="38"/>
      <c r="Q39" s="35"/>
      <c r="R39" s="39"/>
      <c r="S39" s="40"/>
    </row>
    <row r="40" spans="1:19" ht="15.75" customHeight="1">
      <c r="A40" s="34" t="s">
        <v>54</v>
      </c>
      <c r="B40" s="54">
        <f>'[3].CSV]EXPORT[2]'!B39</f>
        <v>1442</v>
      </c>
      <c r="C40" s="35">
        <f>'[3].CSV]EXPORT[2]'!C39</f>
        <v>116</v>
      </c>
      <c r="D40" s="78">
        <f t="shared" si="11"/>
        <v>0.08044382801664356</v>
      </c>
      <c r="E40" s="35">
        <f>'[3].CSV]EXPORT[2]'!E39</f>
        <v>277</v>
      </c>
      <c r="F40" s="35">
        <f>'[3].CSV]EXPORT[2]'!F39</f>
        <v>6</v>
      </c>
      <c r="G40" s="78">
        <f t="shared" si="12"/>
        <v>0.021660649819494584</v>
      </c>
      <c r="H40" s="35">
        <f>'[3].CSV]EXPORT[2]'!H39-'[3].CSV]EXPORT[2]'!N39</f>
        <v>1821</v>
      </c>
      <c r="I40" s="35">
        <f>'[3].CSV]EXPORT[2]'!I39-'[3].CSV]EXPORT[2]'!O39</f>
        <v>126</v>
      </c>
      <c r="J40" s="78">
        <f t="shared" si="13"/>
        <v>0.06919275123558484</v>
      </c>
      <c r="K40" s="36">
        <f>'[2]Report'!C37</f>
        <v>42</v>
      </c>
      <c r="L40" s="37">
        <f t="shared" si="14"/>
        <v>261</v>
      </c>
      <c r="M40" s="37">
        <f>'[1]06-28-04'!P47</f>
        <v>116</v>
      </c>
      <c r="N40" s="37">
        <f>'[1]06-28-04'!J47</f>
        <v>145</v>
      </c>
      <c r="O40" s="35">
        <f>'[3].CSV]EXPORT[2]'!K39</f>
        <v>0</v>
      </c>
      <c r="P40" s="41"/>
      <c r="Q40" s="35"/>
      <c r="R40" s="39"/>
      <c r="S40" s="40"/>
    </row>
    <row r="41" spans="1:19" ht="15.75" customHeight="1">
      <c r="A41" s="34" t="s">
        <v>55</v>
      </c>
      <c r="B41" s="54">
        <f>'[3].CSV]EXPORT[2]'!B40</f>
        <v>14708</v>
      </c>
      <c r="C41" s="35">
        <f>'[3].CSV]EXPORT[2]'!C40</f>
        <v>2678</v>
      </c>
      <c r="D41" s="78">
        <f t="shared" si="11"/>
        <v>0.18207778079956485</v>
      </c>
      <c r="E41" s="35">
        <f>'[3].CSV]EXPORT[2]'!E40</f>
        <v>2071</v>
      </c>
      <c r="F41" s="35">
        <f>'[3].CSV]EXPORT[2]'!F40</f>
        <v>197</v>
      </c>
      <c r="G41" s="78">
        <f t="shared" si="12"/>
        <v>0.0951231289232255</v>
      </c>
      <c r="H41" s="35">
        <f>'[3].CSV]EXPORT[2]'!H40-'[3].CSV]EXPORT[2]'!N40</f>
        <v>17762</v>
      </c>
      <c r="I41" s="35">
        <f>'[3].CSV]EXPORT[2]'!I40-'[3].CSV]EXPORT[2]'!O40</f>
        <v>2986</v>
      </c>
      <c r="J41" s="78">
        <f t="shared" si="13"/>
        <v>0.16811169913298052</v>
      </c>
      <c r="K41" s="36">
        <f>'[2]Report'!C38</f>
        <v>325</v>
      </c>
      <c r="L41" s="37">
        <f t="shared" si="14"/>
        <v>5740</v>
      </c>
      <c r="M41" s="37">
        <f>'[1]06-28-04'!P48</f>
        <v>463</v>
      </c>
      <c r="N41" s="37">
        <f>'[1]06-28-04'!J48</f>
        <v>5277</v>
      </c>
      <c r="O41" s="35">
        <f>'[3].CSV]EXPORT[2]'!K40</f>
        <v>1</v>
      </c>
      <c r="P41" s="38"/>
      <c r="Q41" s="35">
        <v>241</v>
      </c>
      <c r="R41" s="39"/>
      <c r="S41" s="40"/>
    </row>
    <row r="42" spans="1:19" ht="15.75" customHeight="1">
      <c r="A42" s="34" t="s">
        <v>56</v>
      </c>
      <c r="B42" s="54">
        <f>'[3].CSV]EXPORT[2]'!B41</f>
        <v>2752</v>
      </c>
      <c r="C42" s="35">
        <f>'[3].CSV]EXPORT[2]'!C41</f>
        <v>457</v>
      </c>
      <c r="D42" s="78">
        <f t="shared" si="11"/>
        <v>0.1660610465116279</v>
      </c>
      <c r="E42" s="35">
        <f>'[3].CSV]EXPORT[2]'!E41</f>
        <v>538</v>
      </c>
      <c r="F42" s="35">
        <f>'[3].CSV]EXPORT[2]'!F41</f>
        <v>31</v>
      </c>
      <c r="G42" s="78">
        <f t="shared" si="12"/>
        <v>0.05762081784386617</v>
      </c>
      <c r="H42" s="35">
        <f>'[3].CSV]EXPORT[2]'!H41-'[3].CSV]EXPORT[2]'!N41</f>
        <v>3615</v>
      </c>
      <c r="I42" s="35">
        <f>'[3].CSV]EXPORT[2]'!I41-'[3].CSV]EXPORT[2]'!O41</f>
        <v>505</v>
      </c>
      <c r="J42" s="78">
        <f t="shared" si="13"/>
        <v>0.1396957123098202</v>
      </c>
      <c r="K42" s="36">
        <f>'[2]Report'!C39</f>
        <v>234</v>
      </c>
      <c r="L42" s="37">
        <f t="shared" si="14"/>
        <v>1048</v>
      </c>
      <c r="M42" s="37">
        <f>'[1]06-28-04'!P51</f>
        <v>316</v>
      </c>
      <c r="N42" s="37">
        <f>'[1]06-28-04'!J51</f>
        <v>732</v>
      </c>
      <c r="O42" s="35">
        <f>'[3].CSV]EXPORT[2]'!K41</f>
        <v>0</v>
      </c>
      <c r="P42" s="38"/>
      <c r="Q42" s="35"/>
      <c r="R42" s="39"/>
      <c r="S42" s="40"/>
    </row>
    <row r="43" spans="1:19" ht="15.75" customHeight="1">
      <c r="A43" s="34" t="s">
        <v>57</v>
      </c>
      <c r="B43" s="54">
        <f>'[3].CSV]EXPORT[2]'!B42</f>
        <v>4630</v>
      </c>
      <c r="C43" s="35">
        <f>'[3].CSV]EXPORT[2]'!C42</f>
        <v>948</v>
      </c>
      <c r="D43" s="78">
        <f t="shared" si="11"/>
        <v>0.20475161987041038</v>
      </c>
      <c r="E43" s="35">
        <f>'[3].CSV]EXPORT[2]'!E42</f>
        <v>1749</v>
      </c>
      <c r="F43" s="35">
        <f>'[3].CSV]EXPORT[2]'!F42</f>
        <v>258</v>
      </c>
      <c r="G43" s="78">
        <f t="shared" si="12"/>
        <v>0.14751286449399656</v>
      </c>
      <c r="H43" s="35">
        <f>'[3].CSV]EXPORT[2]'!H42-'[3].CSV]EXPORT[2]'!N42</f>
        <v>6849</v>
      </c>
      <c r="I43" s="35">
        <f>'[3].CSV]EXPORT[2]'!I42-'[3].CSV]EXPORT[2]'!O42</f>
        <v>1344</v>
      </c>
      <c r="J43" s="78">
        <f t="shared" si="13"/>
        <v>0.1962330267192291</v>
      </c>
      <c r="K43" s="36">
        <f>'[2]Report'!C40</f>
        <v>84</v>
      </c>
      <c r="L43" s="37">
        <f t="shared" si="14"/>
        <v>2146</v>
      </c>
      <c r="M43" s="37">
        <f>'[1]06-28-04'!P52</f>
        <v>484</v>
      </c>
      <c r="N43" s="37">
        <f>'[1]06-28-04'!J52</f>
        <v>1662</v>
      </c>
      <c r="O43" s="35">
        <f>'[3].CSV]EXPORT[2]'!K42</f>
        <v>0</v>
      </c>
      <c r="P43" s="38"/>
      <c r="Q43" s="35"/>
      <c r="R43" s="39"/>
      <c r="S43" s="40"/>
    </row>
    <row r="44" spans="1:19" ht="15.75" customHeight="1">
      <c r="A44" s="34" t="s">
        <v>58</v>
      </c>
      <c r="B44" s="54">
        <f>'[3].CSV]EXPORT[2]'!B43</f>
        <v>5232</v>
      </c>
      <c r="C44" s="35">
        <f>'[3].CSV]EXPORT[2]'!C43</f>
        <v>1165</v>
      </c>
      <c r="D44" s="78">
        <f t="shared" si="11"/>
        <v>0.22266819571865443</v>
      </c>
      <c r="E44" s="35">
        <f>'[3].CSV]EXPORT[2]'!E43</f>
        <v>12865</v>
      </c>
      <c r="F44" s="35">
        <f>'[3].CSV]EXPORT[2]'!F43</f>
        <v>912</v>
      </c>
      <c r="G44" s="78">
        <f t="shared" si="12"/>
        <v>0.0708900116595414</v>
      </c>
      <c r="H44" s="35">
        <f>'[3].CSV]EXPORT[2]'!H43-'[3].CSV]EXPORT[2]'!N43</f>
        <v>22701</v>
      </c>
      <c r="I44" s="35">
        <f>'[3].CSV]EXPORT[2]'!I43-'[3].CSV]EXPORT[2]'!O43</f>
        <v>2668</v>
      </c>
      <c r="J44" s="78">
        <f t="shared" si="13"/>
        <v>0.11752786220871327</v>
      </c>
      <c r="K44" s="36">
        <f>'[2]Report'!C41</f>
        <v>1</v>
      </c>
      <c r="L44" s="37">
        <f t="shared" si="14"/>
        <v>2476</v>
      </c>
      <c r="M44" s="37">
        <f>'[1]06-28-04'!P53</f>
        <v>207</v>
      </c>
      <c r="N44" s="37">
        <f>'[1]06-28-04'!J53</f>
        <v>2269</v>
      </c>
      <c r="O44" s="35">
        <f>'[3].CSV]EXPORT[2]'!K43</f>
        <v>47</v>
      </c>
      <c r="P44" s="38"/>
      <c r="Q44" s="35"/>
      <c r="R44" s="39"/>
      <c r="S44" s="40"/>
    </row>
    <row r="45" spans="1:19" ht="15.75" customHeight="1">
      <c r="A45" s="34" t="s">
        <v>59</v>
      </c>
      <c r="B45" s="54">
        <f>'[3].CSV]EXPORT[2]'!B44</f>
        <v>6686</v>
      </c>
      <c r="C45" s="35">
        <f>'[3].CSV]EXPORT[2]'!C44</f>
        <v>1271</v>
      </c>
      <c r="D45" s="78">
        <f t="shared" si="11"/>
        <v>0.19009871373018247</v>
      </c>
      <c r="E45" s="35">
        <f>'[3].CSV]EXPORT[2]'!E44</f>
        <v>1237</v>
      </c>
      <c r="F45" s="35">
        <f>'[3].CSV]EXPORT[2]'!F44</f>
        <v>51</v>
      </c>
      <c r="G45" s="78">
        <f t="shared" si="12"/>
        <v>0.041228779304769606</v>
      </c>
      <c r="H45" s="35">
        <f>'[3].CSV]EXPORT[2]'!H44-'[3].CSV]EXPORT[2]'!N44</f>
        <v>8605</v>
      </c>
      <c r="I45" s="35">
        <f>'[3].CSV]EXPORT[2]'!I44-'[3].CSV]EXPORT[2]'!O44</f>
        <v>1343</v>
      </c>
      <c r="J45" s="78">
        <f t="shared" si="13"/>
        <v>0.15607205113306216</v>
      </c>
      <c r="K45" s="36">
        <f>'[2]Report'!C42</f>
        <v>579</v>
      </c>
      <c r="L45" s="37">
        <f t="shared" si="14"/>
        <v>2222</v>
      </c>
      <c r="M45" s="37">
        <f>'[1]06-28-04'!P56</f>
        <v>534</v>
      </c>
      <c r="N45" s="37">
        <f>'[1]06-28-04'!J56</f>
        <v>1688</v>
      </c>
      <c r="O45" s="35">
        <f>'[3].CSV]EXPORT[2]'!K44</f>
        <v>0</v>
      </c>
      <c r="P45" s="41">
        <v>14063</v>
      </c>
      <c r="Q45" s="35"/>
      <c r="R45" s="39"/>
      <c r="S45" s="40"/>
    </row>
    <row r="46" spans="1:19" ht="15.75" customHeight="1">
      <c r="A46" s="34" t="s">
        <v>60</v>
      </c>
      <c r="B46" s="54">
        <f>'[3].CSV]EXPORT[2]'!B45</f>
        <v>6298</v>
      </c>
      <c r="C46" s="35">
        <f>'[3].CSV]EXPORT[2]'!C45</f>
        <v>1038</v>
      </c>
      <c r="D46" s="78">
        <f t="shared" si="11"/>
        <v>0.16481422673864718</v>
      </c>
      <c r="E46" s="35">
        <f>'[3].CSV]EXPORT[2]'!E45</f>
        <v>925</v>
      </c>
      <c r="F46" s="35">
        <f>'[3].CSV]EXPORT[2]'!F45</f>
        <v>49</v>
      </c>
      <c r="G46" s="78">
        <f t="shared" si="12"/>
        <v>0.05297297297297297</v>
      </c>
      <c r="H46" s="35">
        <f>'[3].CSV]EXPORT[2]'!H45-'[3].CSV]EXPORT[2]'!N45</f>
        <v>8731</v>
      </c>
      <c r="I46" s="35">
        <f>'[3].CSV]EXPORT[2]'!I45-'[3].CSV]EXPORT[2]'!O45</f>
        <v>1859</v>
      </c>
      <c r="J46" s="78">
        <f t="shared" si="13"/>
        <v>0.21291948230443247</v>
      </c>
      <c r="K46" s="36">
        <f>'[2]Report'!C43</f>
        <v>29</v>
      </c>
      <c r="L46" s="37">
        <f aca="true" t="shared" si="15" ref="L46:L51">SUM(M46:N46)</f>
        <v>2970</v>
      </c>
      <c r="M46" s="37">
        <f>'[1]06-28-04'!P57</f>
        <v>315</v>
      </c>
      <c r="N46" s="37">
        <f>'[1]06-28-04'!J57</f>
        <v>2655</v>
      </c>
      <c r="O46" s="35">
        <f>'[3].CSV]EXPORT[2]'!K45</f>
        <v>0</v>
      </c>
      <c r="P46" s="38"/>
      <c r="Q46" s="35"/>
      <c r="R46" s="39"/>
      <c r="S46" s="40"/>
    </row>
    <row r="47" spans="1:19" ht="15.75" customHeight="1">
      <c r="A47" s="34" t="s">
        <v>61</v>
      </c>
      <c r="B47" s="54">
        <f>'[3].CSV]EXPORT[2]'!B46</f>
        <v>1281</v>
      </c>
      <c r="C47" s="35">
        <f>'[3].CSV]EXPORT[2]'!C46</f>
        <v>169</v>
      </c>
      <c r="D47" s="78">
        <f t="shared" si="11"/>
        <v>0.13192818110850899</v>
      </c>
      <c r="E47" s="35">
        <f>'[3].CSV]EXPORT[2]'!E46</f>
        <v>220</v>
      </c>
      <c r="F47" s="35">
        <f>'[3].CSV]EXPORT[2]'!F46</f>
        <v>4</v>
      </c>
      <c r="G47" s="78">
        <f t="shared" si="12"/>
        <v>0.01818181818181818</v>
      </c>
      <c r="H47" s="35">
        <f>'[3].CSV]EXPORT[2]'!H46-'[3].CSV]EXPORT[2]'!N46</f>
        <v>1597</v>
      </c>
      <c r="I47" s="35">
        <f>'[3].CSV]EXPORT[2]'!I46-'[3].CSV]EXPORT[2]'!O46</f>
        <v>177</v>
      </c>
      <c r="J47" s="78">
        <f t="shared" si="13"/>
        <v>0.110832811521603</v>
      </c>
      <c r="K47" s="36">
        <f>'[2]Report'!C44</f>
        <v>0</v>
      </c>
      <c r="L47" s="37">
        <f t="shared" si="15"/>
        <v>315</v>
      </c>
      <c r="M47" s="37">
        <f>'[1]06-28-04'!P58</f>
        <v>129</v>
      </c>
      <c r="N47" s="37">
        <f>'[1]06-28-04'!J58</f>
        <v>186</v>
      </c>
      <c r="O47" s="35">
        <f>'[3].CSV]EXPORT[2]'!K46</f>
        <v>0</v>
      </c>
      <c r="P47" s="38"/>
      <c r="Q47" s="35"/>
      <c r="R47" s="39"/>
      <c r="S47" s="40"/>
    </row>
    <row r="48" spans="1:19" ht="15.75" customHeight="1">
      <c r="A48" s="34" t="s">
        <v>62</v>
      </c>
      <c r="B48" s="54">
        <f>'[3].CSV]EXPORT[2]'!B47</f>
        <v>6640</v>
      </c>
      <c r="C48" s="35">
        <f>'[3].CSV]EXPORT[2]'!C47</f>
        <v>980</v>
      </c>
      <c r="D48" s="78">
        <f t="shared" si="11"/>
        <v>0.14759036144578314</v>
      </c>
      <c r="E48" s="35">
        <f>'[3].CSV]EXPORT[2]'!E47</f>
        <v>966</v>
      </c>
      <c r="F48" s="35">
        <f>'[3].CSV]EXPORT[2]'!F47</f>
        <v>98</v>
      </c>
      <c r="G48" s="78">
        <f t="shared" si="12"/>
        <v>0.10144927536231885</v>
      </c>
      <c r="H48" s="35">
        <f>'[3].CSV]EXPORT[2]'!H47-'[3].CSV]EXPORT[2]'!N47</f>
        <v>8018</v>
      </c>
      <c r="I48" s="35">
        <f>'[3].CSV]EXPORT[2]'!I47-'[3].CSV]EXPORT[2]'!O47</f>
        <v>1124</v>
      </c>
      <c r="J48" s="78">
        <f t="shared" si="13"/>
        <v>0.14018458468445996</v>
      </c>
      <c r="K48" s="36">
        <f>'[2]Report'!C45</f>
        <v>300</v>
      </c>
      <c r="L48" s="37">
        <f t="shared" si="15"/>
        <v>3896</v>
      </c>
      <c r="M48" s="37">
        <f>'[1]06-28-04'!P59</f>
        <v>535</v>
      </c>
      <c r="N48" s="37">
        <f>'[1]06-28-04'!J59</f>
        <v>3361</v>
      </c>
      <c r="O48" s="35">
        <f>'[3].CSV]EXPORT[2]'!K47</f>
        <v>1</v>
      </c>
      <c r="P48" s="41">
        <v>11201</v>
      </c>
      <c r="Q48" s="35"/>
      <c r="R48" s="39"/>
      <c r="S48" s="40"/>
    </row>
    <row r="49" spans="1:19" ht="15.75" customHeight="1">
      <c r="A49" s="34" t="s">
        <v>63</v>
      </c>
      <c r="B49" s="54">
        <f>'[3].CSV]EXPORT[2]'!B48</f>
        <v>5342</v>
      </c>
      <c r="C49" s="35">
        <f>'[3].CSV]EXPORT[2]'!C48</f>
        <v>988</v>
      </c>
      <c r="D49" s="78">
        <f t="shared" si="11"/>
        <v>0.18494945713216024</v>
      </c>
      <c r="E49" s="35">
        <f>'[3].CSV]EXPORT[2]'!E48</f>
        <v>11651</v>
      </c>
      <c r="F49" s="35">
        <f>'[3].CSV]EXPORT[2]'!F48</f>
        <v>140</v>
      </c>
      <c r="G49" s="78">
        <f t="shared" si="12"/>
        <v>0.012016135953995366</v>
      </c>
      <c r="H49" s="35">
        <f>'[3].CSV]EXPORT[2]'!H48-'[3].CSV]EXPORT[2]'!N48</f>
        <v>20477</v>
      </c>
      <c r="I49" s="35">
        <f>'[3].CSV]EXPORT[2]'!I48-'[3].CSV]EXPORT[2]'!O48</f>
        <v>1373</v>
      </c>
      <c r="J49" s="78">
        <f t="shared" si="13"/>
        <v>0.06705083752502808</v>
      </c>
      <c r="K49" s="36">
        <f>'[2]Report'!C46</f>
        <v>0</v>
      </c>
      <c r="L49" s="37">
        <f t="shared" si="15"/>
        <v>1777</v>
      </c>
      <c r="M49" s="37">
        <f>'[1]06-28-04'!P60</f>
        <v>461</v>
      </c>
      <c r="N49" s="37">
        <f>'[1]06-28-04'!J60</f>
        <v>1316</v>
      </c>
      <c r="O49" s="35">
        <f>'[3].CSV]EXPORT[2]'!K48</f>
        <v>596</v>
      </c>
      <c r="P49" s="38"/>
      <c r="Q49" s="35">
        <v>168</v>
      </c>
      <c r="R49" s="39"/>
      <c r="S49" s="40"/>
    </row>
    <row r="50" spans="1:19" ht="15.75" customHeight="1">
      <c r="A50" s="34" t="s">
        <v>64</v>
      </c>
      <c r="B50" s="54">
        <f>'[3].CSV]EXPORT[2]'!B49</f>
        <v>18185</v>
      </c>
      <c r="C50" s="35">
        <f>'[3].CSV]EXPORT[2]'!C49</f>
        <v>3228</v>
      </c>
      <c r="D50" s="78">
        <f t="shared" si="11"/>
        <v>0.17750893593621117</v>
      </c>
      <c r="E50" s="35">
        <f>'[3].CSV]EXPORT[2]'!E49</f>
        <v>2675</v>
      </c>
      <c r="F50" s="35">
        <f>'[3].CSV]EXPORT[2]'!F49</f>
        <v>165</v>
      </c>
      <c r="G50" s="78">
        <f t="shared" si="12"/>
        <v>0.0616822429906542</v>
      </c>
      <c r="H50" s="35">
        <f>'[3].CSV]EXPORT[2]'!H49-'[3].CSV]EXPORT[2]'!N49</f>
        <v>22824</v>
      </c>
      <c r="I50" s="35">
        <f>'[3].CSV]EXPORT[2]'!I49-'[3].CSV]EXPORT[2]'!O49</f>
        <v>4050</v>
      </c>
      <c r="J50" s="78">
        <f t="shared" si="13"/>
        <v>0.1774447949526814</v>
      </c>
      <c r="K50" s="36">
        <f>'[2]Report'!C47</f>
        <v>739</v>
      </c>
      <c r="L50" s="37">
        <f t="shared" si="15"/>
        <v>8502</v>
      </c>
      <c r="M50" s="37">
        <f>'[1]06-28-04'!P63</f>
        <v>1663</v>
      </c>
      <c r="N50" s="37">
        <f>'[1]06-28-04'!J63</f>
        <v>6839</v>
      </c>
      <c r="O50" s="35">
        <f>'[3].CSV]EXPORT[2]'!K49</f>
        <v>0</v>
      </c>
      <c r="P50" s="41"/>
      <c r="Q50" s="35"/>
      <c r="R50" s="39"/>
      <c r="S50" s="40"/>
    </row>
    <row r="51" spans="1:19" ht="15.75" customHeight="1">
      <c r="A51" s="42" t="s">
        <v>65</v>
      </c>
      <c r="B51" s="55">
        <f>'[3].CSV]EXPORT[2]'!B50</f>
        <v>3955</v>
      </c>
      <c r="C51" s="43">
        <f>'[3].CSV]EXPORT[2]'!C50</f>
        <v>1200</v>
      </c>
      <c r="D51" s="79">
        <f t="shared" si="11"/>
        <v>0.3034134007585335</v>
      </c>
      <c r="E51" s="43">
        <f>'[3].CSV]EXPORT[2]'!E50</f>
        <v>1101</v>
      </c>
      <c r="F51" s="43">
        <f>'[3].CSV]EXPORT[2]'!F50</f>
        <v>171</v>
      </c>
      <c r="G51" s="79">
        <f t="shared" si="12"/>
        <v>0.1553133514986376</v>
      </c>
      <c r="H51" s="43">
        <f>'[3].CSV]EXPORT[2]'!H50-'[3].CSV]EXPORT[2]'!N50</f>
        <v>5423</v>
      </c>
      <c r="I51" s="43">
        <f>'[3].CSV]EXPORT[2]'!I50-'[3].CSV]EXPORT[2]'!O50</f>
        <v>1410</v>
      </c>
      <c r="J51" s="79">
        <f t="shared" si="13"/>
        <v>0.2600036879955744</v>
      </c>
      <c r="K51" s="44">
        <f>'[2]Report'!C48</f>
        <v>46</v>
      </c>
      <c r="L51" s="56">
        <f t="shared" si="15"/>
        <v>964</v>
      </c>
      <c r="M51" s="45">
        <f>'[1]06-28-04'!P64</f>
        <v>223</v>
      </c>
      <c r="N51" s="45">
        <f>'[1]06-28-04'!J64</f>
        <v>741</v>
      </c>
      <c r="O51" s="43">
        <f>'[3].CSV]EXPORT[2]'!K50</f>
        <v>2</v>
      </c>
      <c r="P51" s="56"/>
      <c r="Q51" s="43"/>
      <c r="R51" s="47"/>
      <c r="S51" s="48"/>
    </row>
    <row r="52" spans="1:19" ht="15.75" customHeight="1">
      <c r="A52" s="13" t="s">
        <v>66</v>
      </c>
      <c r="B52" s="24"/>
      <c r="C52" s="24"/>
      <c r="D52" s="81"/>
      <c r="E52" s="24"/>
      <c r="F52" s="24"/>
      <c r="G52" s="81"/>
      <c r="H52" s="24"/>
      <c r="I52" s="24"/>
      <c r="J52" s="81"/>
      <c r="K52" s="36"/>
      <c r="L52" s="22"/>
      <c r="M52" s="22"/>
      <c r="N52" s="22"/>
      <c r="O52" s="24"/>
      <c r="P52" s="41"/>
      <c r="Q52" s="57"/>
      <c r="R52" s="58"/>
      <c r="S52" s="40"/>
    </row>
    <row r="53" spans="1:19" ht="15.75" customHeight="1">
      <c r="A53" s="34" t="s">
        <v>67</v>
      </c>
      <c r="B53" s="57">
        <f>'[3].CSV]EXPORT[2]'!B52</f>
        <v>3350</v>
      </c>
      <c r="C53" s="57">
        <f>'[3].CSV]EXPORT[2]'!C52</f>
        <v>566</v>
      </c>
      <c r="D53" s="78">
        <f aca="true" t="shared" si="16" ref="D53:D69">C53/B53</f>
        <v>0.16895522388059703</v>
      </c>
      <c r="E53" s="35">
        <f>'[3].CSV]EXPORT[2]'!E52</f>
        <v>517</v>
      </c>
      <c r="F53" s="35">
        <f>'[3].CSV]EXPORT[2]'!F52</f>
        <v>45</v>
      </c>
      <c r="G53" s="78">
        <f aca="true" t="shared" si="17" ref="G53:G67">F53/E53</f>
        <v>0.08704061895551257</v>
      </c>
      <c r="H53" s="57">
        <f>'[3].CSV]EXPORT[2]'!H52-'[3].CSV]EXPORT[2]'!N52</f>
        <v>4153</v>
      </c>
      <c r="I53" s="57">
        <f>'[3].CSV]EXPORT[2]'!I52-'[3].CSV]EXPORT[2]'!O52</f>
        <v>673</v>
      </c>
      <c r="J53" s="78">
        <f aca="true" t="shared" si="18" ref="J53:J67">I53/H53</f>
        <v>0.16205152901516975</v>
      </c>
      <c r="K53" s="36">
        <f>'[2]Report'!C50</f>
        <v>2</v>
      </c>
      <c r="L53" s="37">
        <f>SUM(M53:N53)</f>
        <v>1023</v>
      </c>
      <c r="M53" s="37">
        <f>'[1]06-28-04'!P66</f>
        <v>246</v>
      </c>
      <c r="N53" s="37">
        <f>'[1]06-28-04'!J66</f>
        <v>777</v>
      </c>
      <c r="O53" s="97">
        <f>'[3].CSV]EXPORT[2]'!K52</f>
        <v>0</v>
      </c>
      <c r="P53" s="38"/>
      <c r="Q53" s="57"/>
      <c r="R53" s="58"/>
      <c r="S53" s="40"/>
    </row>
    <row r="54" spans="1:19" ht="15.75" customHeight="1">
      <c r="A54" s="34" t="s">
        <v>68</v>
      </c>
      <c r="B54" s="57">
        <f>'[3].CSV]EXPORT[2]'!B53</f>
        <v>1245</v>
      </c>
      <c r="C54" s="57">
        <f>'[3].CSV]EXPORT[2]'!C53</f>
        <v>280</v>
      </c>
      <c r="D54" s="78">
        <f t="shared" si="16"/>
        <v>0.2248995983935743</v>
      </c>
      <c r="E54" s="35">
        <f>'[3].CSV]EXPORT[2]'!E53</f>
        <v>386</v>
      </c>
      <c r="F54" s="35">
        <f>'[3].CSV]EXPORT[2]'!F53</f>
        <v>22</v>
      </c>
      <c r="G54" s="78">
        <f t="shared" si="17"/>
        <v>0.05699481865284974</v>
      </c>
      <c r="H54" s="57">
        <f>'[3].CSV]EXPORT[2]'!H53-'[3].CSV]EXPORT[2]'!N53</f>
        <v>1730</v>
      </c>
      <c r="I54" s="57">
        <f>'[3].CSV]EXPORT[2]'!I53-'[3].CSV]EXPORT[2]'!O53</f>
        <v>313</v>
      </c>
      <c r="J54" s="78">
        <f t="shared" si="18"/>
        <v>0.18092485549132947</v>
      </c>
      <c r="K54" s="36">
        <f>'[2]Report'!C51</f>
        <v>71</v>
      </c>
      <c r="L54" s="37">
        <f>SUM(M54:N54)</f>
        <v>566</v>
      </c>
      <c r="M54" s="37">
        <f>'[1]06-28-04'!P67</f>
        <v>70</v>
      </c>
      <c r="N54" s="37">
        <f>'[1]06-28-04'!J67</f>
        <v>496</v>
      </c>
      <c r="O54" s="97">
        <f>'[3].CSV]EXPORT[2]'!K53</f>
        <v>0</v>
      </c>
      <c r="P54" s="38"/>
      <c r="Q54" s="57"/>
      <c r="R54" s="58"/>
      <c r="S54" s="40"/>
    </row>
    <row r="55" spans="1:19" ht="15.75" customHeight="1">
      <c r="A55" s="34" t="s">
        <v>69</v>
      </c>
      <c r="B55" s="57">
        <f>'[3].CSV]EXPORT[2]'!B54</f>
        <v>1946</v>
      </c>
      <c r="C55" s="57">
        <f>'[3].CSV]EXPORT[2]'!C54</f>
        <v>314</v>
      </c>
      <c r="D55" s="78">
        <f t="shared" si="16"/>
        <v>0.16135662898252826</v>
      </c>
      <c r="E55" s="35">
        <f>'[3].CSV]EXPORT[2]'!E54</f>
        <v>312</v>
      </c>
      <c r="F55" s="35">
        <f>'[3].CSV]EXPORT[2]'!F54</f>
        <v>21</v>
      </c>
      <c r="G55" s="78">
        <f t="shared" si="17"/>
        <v>0.0673076923076923</v>
      </c>
      <c r="H55" s="57">
        <f>'[3].CSV]EXPORT[2]'!H54-'[3].CSV]EXPORT[2]'!N54</f>
        <v>2411</v>
      </c>
      <c r="I55" s="57">
        <f>'[3].CSV]EXPORT[2]'!I54-'[3].CSV]EXPORT[2]'!O54</f>
        <v>355</v>
      </c>
      <c r="J55" s="78">
        <f t="shared" si="18"/>
        <v>0.14724180837826628</v>
      </c>
      <c r="K55" s="36">
        <f>'[2]Report'!C52</f>
        <v>12</v>
      </c>
      <c r="L55" s="37">
        <f>SUM(M55:N55)</f>
        <v>893</v>
      </c>
      <c r="M55" s="37">
        <f>'[1]06-28-04'!P68</f>
        <v>367</v>
      </c>
      <c r="N55" s="37">
        <f>'[1]06-28-04'!J68</f>
        <v>526</v>
      </c>
      <c r="O55" s="97">
        <f>'[3].CSV]EXPORT[2]'!K54</f>
        <v>0</v>
      </c>
      <c r="P55" s="38"/>
      <c r="Q55" s="57"/>
      <c r="R55" s="58"/>
      <c r="S55" s="40"/>
    </row>
    <row r="56" spans="1:19" ht="15.75" customHeight="1">
      <c r="A56" s="34" t="s">
        <v>70</v>
      </c>
      <c r="B56" s="57">
        <f>'[3].CSV]EXPORT[2]'!B55</f>
        <v>5983</v>
      </c>
      <c r="C56" s="57">
        <f>'[3].CSV]EXPORT[2]'!C55</f>
        <v>1290</v>
      </c>
      <c r="D56" s="78">
        <f t="shared" si="16"/>
        <v>0.2156108975430386</v>
      </c>
      <c r="E56" s="35">
        <f>'[3].CSV]EXPORT[2]'!E55</f>
        <v>606</v>
      </c>
      <c r="F56" s="35">
        <f>'[3].CSV]EXPORT[2]'!F55</f>
        <v>4</v>
      </c>
      <c r="G56" s="78">
        <f t="shared" si="17"/>
        <v>0.006600660066006601</v>
      </c>
      <c r="H56" s="57">
        <f>'[3].CSV]EXPORT[2]'!H55-'[3].CSV]EXPORT[2]'!N55</f>
        <v>6843</v>
      </c>
      <c r="I56" s="57">
        <f>'[3].CSV]EXPORT[2]'!I55-'[3].CSV]EXPORT[2]'!O55</f>
        <v>1300</v>
      </c>
      <c r="J56" s="78">
        <f t="shared" si="18"/>
        <v>0.18997515709484145</v>
      </c>
      <c r="K56" s="36">
        <f>'[2]Report'!C53</f>
        <v>520</v>
      </c>
      <c r="L56" s="37">
        <f>SUM(M56:N56)</f>
        <v>2473</v>
      </c>
      <c r="M56" s="37">
        <f>'[1]06-28-04'!P69</f>
        <v>248</v>
      </c>
      <c r="N56" s="37">
        <f>'[1]06-28-04'!J69</f>
        <v>2225</v>
      </c>
      <c r="O56" s="97">
        <f>'[3].CSV]EXPORT[2]'!K55</f>
        <v>0</v>
      </c>
      <c r="P56" s="38"/>
      <c r="Q56" s="57">
        <v>0</v>
      </c>
      <c r="R56" s="58"/>
      <c r="S56" s="40"/>
    </row>
    <row r="57" spans="1:19" ht="15.75" customHeight="1">
      <c r="A57" s="34" t="s">
        <v>71</v>
      </c>
      <c r="B57" s="57">
        <f>'[3].CSV]EXPORT[2]'!B56</f>
        <v>1714</v>
      </c>
      <c r="C57" s="57">
        <f>'[3].CSV]EXPORT[2]'!C56</f>
        <v>351</v>
      </c>
      <c r="D57" s="78">
        <f t="shared" si="16"/>
        <v>0.20478413068844808</v>
      </c>
      <c r="E57" s="35">
        <f>'[3].CSV]EXPORT[2]'!E56</f>
        <v>160</v>
      </c>
      <c r="F57" s="35">
        <f>'[3].CSV]EXPORT[2]'!F56</f>
        <v>5</v>
      </c>
      <c r="G57" s="78">
        <f t="shared" si="17"/>
        <v>0.03125</v>
      </c>
      <c r="H57" s="57">
        <f>'[3].CSV]EXPORT[2]'!H56-'[3].CSV]EXPORT[2]'!N56</f>
        <v>2005</v>
      </c>
      <c r="I57" s="57">
        <f>'[3].CSV]EXPORT[2]'!I56-'[3].CSV]EXPORT[2]'!O56</f>
        <v>356</v>
      </c>
      <c r="J57" s="78">
        <f t="shared" si="18"/>
        <v>0.17755610972568578</v>
      </c>
      <c r="K57" s="36">
        <f>'[2]Report'!C54</f>
        <v>55</v>
      </c>
      <c r="L57" s="37">
        <f>SUM(M57:N57)</f>
        <v>602</v>
      </c>
      <c r="M57" s="37">
        <f>'[1]06-28-04'!P72</f>
        <v>73</v>
      </c>
      <c r="N57" s="37">
        <f>'[1]06-28-04'!J72</f>
        <v>529</v>
      </c>
      <c r="O57" s="97">
        <f>'[3].CSV]EXPORT[2]'!K56</f>
        <v>0</v>
      </c>
      <c r="P57" s="38"/>
      <c r="Q57" s="57"/>
      <c r="R57" s="58"/>
      <c r="S57" s="40"/>
    </row>
    <row r="58" spans="1:19" ht="15.75" customHeight="1">
      <c r="A58" s="34" t="s">
        <v>72</v>
      </c>
      <c r="B58" s="57">
        <f>'[3].CSV]EXPORT[2]'!B57</f>
        <v>2888</v>
      </c>
      <c r="C58" s="57">
        <f>'[3].CSV]EXPORT[2]'!C57</f>
        <v>681</v>
      </c>
      <c r="D58" s="78">
        <f t="shared" si="16"/>
        <v>0.235803324099723</v>
      </c>
      <c r="E58" s="35">
        <f>'[3].CSV]EXPORT[2]'!E57</f>
        <v>603</v>
      </c>
      <c r="F58" s="35">
        <f>'[3].CSV]EXPORT[2]'!F57</f>
        <v>54</v>
      </c>
      <c r="G58" s="78">
        <f t="shared" si="17"/>
        <v>0.08955223880597014</v>
      </c>
      <c r="H58" s="57">
        <f>'[3].CSV]EXPORT[2]'!H57-'[3].CSV]EXPORT[2]'!N57</f>
        <v>3709</v>
      </c>
      <c r="I58" s="57">
        <f>'[3].CSV]EXPORT[2]'!I57-'[3].CSV]EXPORT[2]'!O57</f>
        <v>766</v>
      </c>
      <c r="J58" s="78">
        <f t="shared" si="18"/>
        <v>0.2065246697222971</v>
      </c>
      <c r="K58" s="36">
        <f>'[2]Report'!C55</f>
        <v>46</v>
      </c>
      <c r="L58" s="37">
        <f aca="true" t="shared" si="19" ref="L58:L67">SUM(M58:N58)</f>
        <v>782</v>
      </c>
      <c r="M58" s="37">
        <f>'[1]06-28-04'!P73</f>
        <v>46</v>
      </c>
      <c r="N58" s="37">
        <f>'[1]06-28-04'!J73</f>
        <v>736</v>
      </c>
      <c r="O58" s="97">
        <f>'[3].CSV]EXPORT[2]'!K57</f>
        <v>0</v>
      </c>
      <c r="P58" s="38"/>
      <c r="Q58" s="57"/>
      <c r="R58" s="58"/>
      <c r="S58" s="40"/>
    </row>
    <row r="59" spans="1:19" ht="15.75" customHeight="1">
      <c r="A59" s="34" t="s">
        <v>73</v>
      </c>
      <c r="B59" s="57">
        <f>'[3].CSV]EXPORT[2]'!B58</f>
        <v>9788</v>
      </c>
      <c r="C59" s="57">
        <f>'[3].CSV]EXPORT[2]'!C58</f>
        <v>2624</v>
      </c>
      <c r="D59" s="78">
        <f t="shared" si="16"/>
        <v>0.26808336738863914</v>
      </c>
      <c r="E59" s="35">
        <f>'[3].CSV]EXPORT[2]'!E58</f>
        <v>2790</v>
      </c>
      <c r="F59" s="35">
        <f>'[3].CSV]EXPORT[2]'!F58</f>
        <v>688</v>
      </c>
      <c r="G59" s="78">
        <f t="shared" si="17"/>
        <v>0.24659498207885305</v>
      </c>
      <c r="H59" s="57">
        <f>'[3].CSV]EXPORT[2]'!H58-'[3].CSV]EXPORT[2]'!N58</f>
        <v>12981</v>
      </c>
      <c r="I59" s="57">
        <f>'[3].CSV]EXPORT[2]'!I58-'[3].CSV]EXPORT[2]'!O58</f>
        <v>3419</v>
      </c>
      <c r="J59" s="78">
        <f t="shared" si="18"/>
        <v>0.26338494723056777</v>
      </c>
      <c r="K59" s="36">
        <f>'[2]Report'!C56</f>
        <v>6</v>
      </c>
      <c r="L59" s="37">
        <f t="shared" si="19"/>
        <v>4506</v>
      </c>
      <c r="M59" s="37">
        <f>'[1]06-28-04'!P74</f>
        <v>649</v>
      </c>
      <c r="N59" s="37">
        <f>'[1]06-28-04'!J74</f>
        <v>3857</v>
      </c>
      <c r="O59" s="97">
        <f>'[3].CSV]EXPORT[2]'!K58</f>
        <v>2</v>
      </c>
      <c r="P59" s="38"/>
      <c r="Q59" s="57"/>
      <c r="R59" s="58"/>
      <c r="S59" s="40">
        <v>38159</v>
      </c>
    </row>
    <row r="60" spans="1:19" ht="15.75" customHeight="1">
      <c r="A60" s="60" t="s">
        <v>74</v>
      </c>
      <c r="B60" s="57">
        <f>'[3].CSV]EXPORT[2]'!B59</f>
        <v>1986</v>
      </c>
      <c r="C60" s="57">
        <f>'[3].CSV]EXPORT[2]'!C59</f>
        <v>204</v>
      </c>
      <c r="D60" s="78">
        <f t="shared" si="16"/>
        <v>0.1027190332326284</v>
      </c>
      <c r="E60" s="35">
        <f>'[3].CSV]EXPORT[2]'!E59</f>
        <v>669</v>
      </c>
      <c r="F60" s="35">
        <f>'[3].CSV]EXPORT[2]'!F59</f>
        <v>60</v>
      </c>
      <c r="G60" s="78">
        <f t="shared" si="17"/>
        <v>0.08968609865470852</v>
      </c>
      <c r="H60" s="57">
        <f>'[3].CSV]EXPORT[2]'!H59-'[3].CSV]EXPORT[2]'!N59</f>
        <v>2960</v>
      </c>
      <c r="I60" s="57">
        <f>'[3].CSV]EXPORT[2]'!I59-'[3].CSV]EXPORT[2]'!O59</f>
        <v>303</v>
      </c>
      <c r="J60" s="78">
        <f t="shared" si="18"/>
        <v>0.10236486486486486</v>
      </c>
      <c r="K60" s="36">
        <f>'[2]Report'!C57</f>
        <v>0</v>
      </c>
      <c r="L60" s="37">
        <f t="shared" si="19"/>
        <v>1854</v>
      </c>
      <c r="M60" s="37">
        <f>'[1]06-28-04'!P75</f>
        <v>485</v>
      </c>
      <c r="N60" s="37">
        <f>'[1]06-28-04'!J75</f>
        <v>1369</v>
      </c>
      <c r="O60" s="36">
        <f>'[3].CSV]EXPORT[2]'!K59</f>
        <v>0</v>
      </c>
      <c r="P60" s="38"/>
      <c r="Q60" s="35"/>
      <c r="R60" s="39"/>
      <c r="S60" s="40"/>
    </row>
    <row r="61" spans="1:19" ht="15.75" customHeight="1">
      <c r="A61" s="34" t="s">
        <v>75</v>
      </c>
      <c r="B61" s="35">
        <f>'[3].CSV]EXPORT[2]'!B60</f>
        <v>10873</v>
      </c>
      <c r="C61" s="35">
        <f>'[3].CSV]EXPORT[2]'!C60</f>
        <v>1634</v>
      </c>
      <c r="D61" s="78">
        <f t="shared" si="16"/>
        <v>0.15028051135841075</v>
      </c>
      <c r="E61" s="35">
        <f>'[3].CSV]EXPORT[2]'!E60</f>
        <v>1975</v>
      </c>
      <c r="F61" s="35">
        <f>'[3].CSV]EXPORT[2]'!F60</f>
        <v>83</v>
      </c>
      <c r="G61" s="78">
        <f t="shared" si="17"/>
        <v>0.0420253164556962</v>
      </c>
      <c r="H61" s="35">
        <f>'[3].CSV]EXPORT[2]'!H60-'[3].CSV]EXPORT[2]'!N60</f>
        <v>13244</v>
      </c>
      <c r="I61" s="35">
        <f>'[3].CSV]EXPORT[2]'!I60-'[3].CSV]EXPORT[2]'!O60</f>
        <v>1741</v>
      </c>
      <c r="J61" s="78">
        <f t="shared" si="18"/>
        <v>0.1314557535487768</v>
      </c>
      <c r="K61" s="36">
        <f>'[2]Report'!C58</f>
        <v>75</v>
      </c>
      <c r="L61" s="37">
        <f t="shared" si="19"/>
        <v>2876</v>
      </c>
      <c r="M61" s="37">
        <f>'[1]06-28-04'!P76</f>
        <v>809</v>
      </c>
      <c r="N61" s="37">
        <f>'[1]06-28-04'!J76</f>
        <v>2067</v>
      </c>
      <c r="O61" s="35">
        <f>'[3].CSV]EXPORT[2]'!K60</f>
        <v>0</v>
      </c>
      <c r="P61" s="38"/>
      <c r="Q61" s="57"/>
      <c r="R61" s="58"/>
      <c r="S61" s="40"/>
    </row>
    <row r="62" spans="1:19" ht="15.75" customHeight="1">
      <c r="A62" s="34" t="s">
        <v>76</v>
      </c>
      <c r="B62" s="35">
        <f>'[3].CSV]EXPORT[2]'!B61</f>
        <v>6839</v>
      </c>
      <c r="C62" s="35">
        <f>'[3].CSV]EXPORT[2]'!C61</f>
        <v>1452</v>
      </c>
      <c r="D62" s="78">
        <f t="shared" si="16"/>
        <v>0.2123117414826729</v>
      </c>
      <c r="E62" s="35">
        <f>'[3].CSV]EXPORT[2]'!E61</f>
        <v>1879</v>
      </c>
      <c r="F62" s="35">
        <f>'[3].CSV]EXPORT[2]'!F61</f>
        <v>197</v>
      </c>
      <c r="G62" s="78">
        <f t="shared" si="17"/>
        <v>0.10484300159659393</v>
      </c>
      <c r="H62" s="35">
        <f>'[3].CSV]EXPORT[2]'!H61-'[3].CSV]EXPORT[2]'!N61</f>
        <v>9425</v>
      </c>
      <c r="I62" s="35">
        <f>'[3].CSV]EXPORT[2]'!I61-'[3].CSV]EXPORT[2]'!O61</f>
        <v>1702</v>
      </c>
      <c r="J62" s="78">
        <f t="shared" si="18"/>
        <v>0.18058355437665782</v>
      </c>
      <c r="K62" s="36">
        <f>'[2]Report'!C59</f>
        <v>220</v>
      </c>
      <c r="L62" s="37">
        <f t="shared" si="19"/>
        <v>1975</v>
      </c>
      <c r="M62" s="37">
        <f>'[1]06-28-04'!P77</f>
        <v>389</v>
      </c>
      <c r="N62" s="37">
        <f>'[1]06-28-04'!J77</f>
        <v>1586</v>
      </c>
      <c r="O62" s="35">
        <f>'[3].CSV]EXPORT[2]'!K61</f>
        <v>0</v>
      </c>
      <c r="P62" s="38"/>
      <c r="Q62" s="57">
        <v>0</v>
      </c>
      <c r="R62" s="58">
        <v>0</v>
      </c>
      <c r="S62" s="40"/>
    </row>
    <row r="63" spans="1:19" ht="15.75" customHeight="1">
      <c r="A63" s="34" t="s">
        <v>77</v>
      </c>
      <c r="B63" s="35">
        <f>'[3].CSV]EXPORT[2]'!B62</f>
        <v>6035</v>
      </c>
      <c r="C63" s="35">
        <f>'[3].CSV]EXPORT[2]'!C62</f>
        <v>1147</v>
      </c>
      <c r="D63" s="78">
        <f t="shared" si="16"/>
        <v>0.1900579950289975</v>
      </c>
      <c r="E63" s="35">
        <f>'[3].CSV]EXPORT[2]'!E62</f>
        <v>954</v>
      </c>
      <c r="F63" s="35">
        <f>'[3].CSV]EXPORT[2]'!F62</f>
        <v>53</v>
      </c>
      <c r="G63" s="78">
        <f t="shared" si="17"/>
        <v>0.05555555555555555</v>
      </c>
      <c r="H63" s="35">
        <f>'[3].CSV]EXPORT[2]'!H62-'[3].CSV]EXPORT[2]'!N62</f>
        <v>7423</v>
      </c>
      <c r="I63" s="35">
        <f>'[3].CSV]EXPORT[2]'!I62-'[3].CSV]EXPORT[2]'!O62</f>
        <v>1350</v>
      </c>
      <c r="J63" s="78">
        <f t="shared" si="18"/>
        <v>0.18186716960797522</v>
      </c>
      <c r="K63" s="36">
        <f>'[2]Report'!C60</f>
        <v>0</v>
      </c>
      <c r="L63" s="37">
        <f t="shared" si="19"/>
        <v>3366</v>
      </c>
      <c r="M63" s="37">
        <f>'[1]06-28-04'!P78</f>
        <v>475</v>
      </c>
      <c r="N63" s="37">
        <f>'[1]06-28-04'!J78</f>
        <v>2891</v>
      </c>
      <c r="O63" s="35">
        <f>'[3].CSV]EXPORT[2]'!K62</f>
        <v>0</v>
      </c>
      <c r="P63" s="38"/>
      <c r="Q63" s="57"/>
      <c r="R63" s="58"/>
      <c r="S63" s="40"/>
    </row>
    <row r="64" spans="1:19" ht="15.75" customHeight="1">
      <c r="A64" s="34" t="s">
        <v>78</v>
      </c>
      <c r="B64" s="35">
        <f>'[3].CSV]EXPORT[2]'!B63</f>
        <v>3409</v>
      </c>
      <c r="C64" s="35">
        <f>'[3].CSV]EXPORT[2]'!C63</f>
        <v>876</v>
      </c>
      <c r="D64" s="78">
        <f t="shared" si="16"/>
        <v>0.25696685244939865</v>
      </c>
      <c r="E64" s="35">
        <f>'[3].CSV]EXPORT[2]'!E63</f>
        <v>611</v>
      </c>
      <c r="F64" s="35">
        <f>'[3].CSV]EXPORT[2]'!F63</f>
        <v>52</v>
      </c>
      <c r="G64" s="78">
        <f t="shared" si="17"/>
        <v>0.0851063829787234</v>
      </c>
      <c r="H64" s="35">
        <f>'[3].CSV]EXPORT[2]'!H63-'[3].CSV]EXPORT[2]'!N63</f>
        <v>4470</v>
      </c>
      <c r="I64" s="35">
        <f>'[3].CSV]EXPORT[2]'!I63-'[3].CSV]EXPORT[2]'!O63</f>
        <v>987</v>
      </c>
      <c r="J64" s="78">
        <f t="shared" si="18"/>
        <v>0.22080536912751678</v>
      </c>
      <c r="K64" s="36">
        <f>'[2]Report'!C61</f>
        <v>0</v>
      </c>
      <c r="L64" s="37">
        <f t="shared" si="19"/>
        <v>1234</v>
      </c>
      <c r="M64" s="37">
        <f>'[1]06-28-04'!P79</f>
        <v>185</v>
      </c>
      <c r="N64" s="37">
        <f>'[1]06-28-04'!J79</f>
        <v>1049</v>
      </c>
      <c r="O64" s="35">
        <f>'[3].CSV]EXPORT[2]'!K63</f>
        <v>0</v>
      </c>
      <c r="P64" s="38"/>
      <c r="Q64" s="57"/>
      <c r="R64" s="58"/>
      <c r="S64" s="40"/>
    </row>
    <row r="65" spans="1:19" ht="15.75" customHeight="1">
      <c r="A65" s="34" t="s">
        <v>79</v>
      </c>
      <c r="B65" s="35">
        <f>'[3].CSV]EXPORT[2]'!B64</f>
        <v>1279</v>
      </c>
      <c r="C65" s="35">
        <f>'[3].CSV]EXPORT[2]'!C64</f>
        <v>120</v>
      </c>
      <c r="D65" s="78">
        <f t="shared" si="16"/>
        <v>0.09382329945269742</v>
      </c>
      <c r="E65" s="35">
        <f>'[3].CSV]EXPORT[2]'!E64</f>
        <v>277</v>
      </c>
      <c r="F65" s="35">
        <f>'[3].CSV]EXPORT[2]'!F64</f>
        <v>2</v>
      </c>
      <c r="G65" s="78">
        <f t="shared" si="17"/>
        <v>0.007220216606498195</v>
      </c>
      <c r="H65" s="35">
        <f>'[3].CSV]EXPORT[2]'!H64-'[3].CSV]EXPORT[2]'!N64</f>
        <v>1717</v>
      </c>
      <c r="I65" s="35">
        <f>'[3].CSV]EXPORT[2]'!I64-'[3].CSV]EXPORT[2]'!O64</f>
        <v>132</v>
      </c>
      <c r="J65" s="78">
        <f t="shared" si="18"/>
        <v>0.0768782760629004</v>
      </c>
      <c r="K65" s="36">
        <f>'[2]Report'!C62</f>
        <v>111</v>
      </c>
      <c r="L65" s="37">
        <f t="shared" si="19"/>
        <v>295</v>
      </c>
      <c r="M65" s="37">
        <f>'[1]06-28-04'!P80</f>
        <v>132</v>
      </c>
      <c r="N65" s="37">
        <f>'[1]06-28-04'!J80</f>
        <v>163</v>
      </c>
      <c r="O65" s="35">
        <f>'[3].CSV]EXPORT[2]'!K64</f>
        <v>0</v>
      </c>
      <c r="P65" s="38"/>
      <c r="Q65" s="57"/>
      <c r="R65" s="58"/>
      <c r="S65" s="40"/>
    </row>
    <row r="66" spans="1:19" ht="15.75" customHeight="1">
      <c r="A66" s="34" t="s">
        <v>80</v>
      </c>
      <c r="B66" s="35">
        <f>'[3].CSV]EXPORT[2]'!B65</f>
        <v>6579</v>
      </c>
      <c r="C66" s="35">
        <f>'[3].CSV]EXPORT[2]'!C65</f>
        <v>1334</v>
      </c>
      <c r="D66" s="78">
        <f t="shared" si="16"/>
        <v>0.20276637786897705</v>
      </c>
      <c r="E66" s="35">
        <f>'[3].CSV]EXPORT[2]'!E65</f>
        <v>576</v>
      </c>
      <c r="F66" s="35">
        <f>'[3].CSV]EXPORT[2]'!F65</f>
        <v>20</v>
      </c>
      <c r="G66" s="78">
        <f t="shared" si="17"/>
        <v>0.034722222222222224</v>
      </c>
      <c r="H66" s="35">
        <f>'[3].CSV]EXPORT[2]'!H65-'[3].CSV]EXPORT[2]'!N65</f>
        <v>7622</v>
      </c>
      <c r="I66" s="35">
        <f>'[3].CSV]EXPORT[2]'!I65-'[3].CSV]EXPORT[2]'!O65</f>
        <v>1440</v>
      </c>
      <c r="J66" s="78">
        <f t="shared" si="18"/>
        <v>0.18892679086853845</v>
      </c>
      <c r="K66" s="41">
        <f>'[2]Report'!C63</f>
        <v>1349</v>
      </c>
      <c r="L66" s="37">
        <f t="shared" si="19"/>
        <v>2280</v>
      </c>
      <c r="M66" s="37">
        <f>'[1]06-28-04'!P81</f>
        <v>252</v>
      </c>
      <c r="N66" s="37">
        <f>'[1]06-28-04'!J81</f>
        <v>2028</v>
      </c>
      <c r="O66" s="35">
        <f>'[3].CSV]EXPORT[2]'!K65</f>
        <v>0</v>
      </c>
      <c r="P66" s="38"/>
      <c r="Q66" s="57"/>
      <c r="R66" s="58"/>
      <c r="S66" s="40"/>
    </row>
    <row r="67" spans="1:19" ht="15.75" customHeight="1">
      <c r="A67" s="42" t="s">
        <v>81</v>
      </c>
      <c r="B67" s="55">
        <f>'[3].CSV]EXPORT[2]'!B66</f>
        <v>10206</v>
      </c>
      <c r="C67" s="43">
        <f>'[3].CSV]EXPORT[2]'!C66</f>
        <v>2574</v>
      </c>
      <c r="D67" s="79">
        <f t="shared" si="16"/>
        <v>0.25220458553791886</v>
      </c>
      <c r="E67" s="43">
        <f>'[3].CSV]EXPORT[2]'!E66</f>
        <v>3649</v>
      </c>
      <c r="F67" s="43">
        <f>'[3].CSV]EXPORT[2]'!F66</f>
        <v>271</v>
      </c>
      <c r="G67" s="79">
        <f t="shared" si="17"/>
        <v>0.07426692244450535</v>
      </c>
      <c r="H67" s="43">
        <f>'[3].CSV]EXPORT[2]'!H66-'[3].CSV]EXPORT[2]'!N66</f>
        <v>15429</v>
      </c>
      <c r="I67" s="43">
        <f>'[3].CSV]EXPORT[2]'!I66-'[3].CSV]EXPORT[2]'!O66</f>
        <v>2979</v>
      </c>
      <c r="J67" s="79">
        <f t="shared" si="18"/>
        <v>0.19307797005638733</v>
      </c>
      <c r="K67" s="44">
        <f>'[2]Report'!C64</f>
        <v>1096</v>
      </c>
      <c r="L67" s="56">
        <f t="shared" si="19"/>
        <v>2830</v>
      </c>
      <c r="M67" s="45">
        <f>'[1]06-28-04'!P82</f>
        <v>516</v>
      </c>
      <c r="N67" s="45">
        <f>'[1]06-28-04'!J82</f>
        <v>2314</v>
      </c>
      <c r="O67" s="43">
        <f>'[3].CSV]EXPORT[2]'!K66</f>
        <v>1</v>
      </c>
      <c r="P67" s="46"/>
      <c r="Q67" s="43"/>
      <c r="R67" s="47"/>
      <c r="S67" s="48"/>
    </row>
    <row r="68" spans="1:18" ht="12" customHeight="1">
      <c r="A68" s="59"/>
      <c r="B68" s="59"/>
      <c r="C68" s="59"/>
      <c r="D68" s="89"/>
      <c r="E68" s="59"/>
      <c r="F68" s="59"/>
      <c r="G68" s="89"/>
      <c r="H68" s="59"/>
      <c r="I68" s="59"/>
      <c r="J68" s="89"/>
      <c r="K68" s="59"/>
      <c r="L68" s="61"/>
      <c r="M68" s="61"/>
      <c r="N68" s="61"/>
      <c r="O68" s="61"/>
      <c r="P68" s="61"/>
      <c r="R68" s="58"/>
    </row>
    <row r="69" spans="1:19" ht="12" customHeight="1">
      <c r="A69" s="64" t="s">
        <v>82</v>
      </c>
      <c r="B69" s="65">
        <f>'[3].CSV]EXPORT[2]'!B68</f>
        <v>18</v>
      </c>
      <c r="C69" s="66">
        <f>'[3].CSV]EXPORT[2]'!C68</f>
        <v>7</v>
      </c>
      <c r="D69" s="88">
        <f t="shared" si="16"/>
        <v>0.3888888888888889</v>
      </c>
      <c r="E69" s="65">
        <f>'[3].CSV]EXPORT[2]'!E68</f>
        <v>23</v>
      </c>
      <c r="F69" s="66">
        <f>'[3].CSV]EXPORT[2]'!F68</f>
        <v>0</v>
      </c>
      <c r="G69" s="88">
        <f>F69/E69</f>
        <v>0</v>
      </c>
      <c r="H69" s="65">
        <f>'[3].CSV]EXPORT[2]'!H68-'[3].CSV]EXPORT[2]'!N68</f>
        <v>88</v>
      </c>
      <c r="I69" s="66">
        <f>'[3].CSV]EXPORT[2]'!I68-'[3].CSV]EXPORT[2]'!O68</f>
        <v>8</v>
      </c>
      <c r="J69" s="88">
        <f>I69/H69</f>
        <v>0.09090909090909091</v>
      </c>
      <c r="K69" s="67"/>
      <c r="L69" s="96">
        <f>SUM(M69:N69)</f>
        <v>20402</v>
      </c>
      <c r="M69" s="64"/>
      <c r="N69" s="96">
        <f>'[1]06-28-04'!M84</f>
        <v>20402</v>
      </c>
      <c r="O69" s="64"/>
      <c r="P69" s="64"/>
      <c r="Q69" s="68"/>
      <c r="R69" s="69"/>
      <c r="S69" s="70"/>
    </row>
    <row r="70" spans="12:18" ht="12" customHeight="1">
      <c r="L70" s="73"/>
      <c r="M70" s="73"/>
      <c r="N70" s="73"/>
      <c r="O70" s="74"/>
      <c r="R70" s="63"/>
    </row>
    <row r="71" spans="1:14" ht="12" customHeight="1">
      <c r="A71" s="98" t="s">
        <v>84</v>
      </c>
      <c r="L71" s="73"/>
      <c r="M71" s="73"/>
      <c r="N71" s="73"/>
    </row>
    <row r="72" spans="12:14" ht="12" customHeight="1">
      <c r="L72" s="73"/>
      <c r="M72" s="73"/>
      <c r="N72" s="73"/>
    </row>
    <row r="73" spans="12:14" ht="12" customHeight="1">
      <c r="L73" s="73"/>
      <c r="M73" s="73"/>
      <c r="N73" s="73"/>
    </row>
    <row r="74" spans="12:14" ht="12" customHeight="1">
      <c r="L74" s="73"/>
      <c r="M74" s="73"/>
      <c r="N74" s="73"/>
    </row>
    <row r="75" spans="12:14" ht="12" customHeight="1">
      <c r="L75" s="73"/>
      <c r="M75" s="73"/>
      <c r="N75" s="73"/>
    </row>
    <row r="76" spans="12:14" ht="12" customHeight="1">
      <c r="L76" s="73"/>
      <c r="M76" s="73"/>
      <c r="N76" s="73"/>
    </row>
    <row r="77" spans="12:14" ht="12" customHeight="1">
      <c r="L77" s="73"/>
      <c r="M77" s="73"/>
      <c r="N77" s="73"/>
    </row>
    <row r="78" spans="12:14" ht="12" customHeight="1">
      <c r="L78" s="73"/>
      <c r="M78" s="73"/>
      <c r="N78" s="73"/>
    </row>
    <row r="79" spans="12:14" ht="12" customHeight="1">
      <c r="L79" s="73"/>
      <c r="M79" s="73"/>
      <c r="N79" s="73"/>
    </row>
    <row r="80" spans="12:14" ht="12" customHeight="1">
      <c r="L80" s="73"/>
      <c r="M80" s="73"/>
      <c r="N80" s="73"/>
    </row>
    <row r="81" spans="12:14" ht="12" customHeight="1">
      <c r="L81" s="73"/>
      <c r="M81" s="73"/>
      <c r="N81" s="73"/>
    </row>
    <row r="82" spans="12:14" ht="12" customHeight="1">
      <c r="L82" s="73"/>
      <c r="M82" s="73"/>
      <c r="N82" s="73"/>
    </row>
    <row r="83" spans="12:14" ht="12" customHeight="1">
      <c r="L83" s="73"/>
      <c r="M83" s="73"/>
      <c r="N83" s="73"/>
    </row>
    <row r="84" spans="12:14" ht="12" customHeight="1">
      <c r="L84" s="73"/>
      <c r="M84" s="73"/>
      <c r="N84" s="73"/>
    </row>
    <row r="85" spans="12:14" ht="12" customHeight="1">
      <c r="L85" s="73"/>
      <c r="M85" s="73"/>
      <c r="N85" s="73"/>
    </row>
    <row r="86" spans="12:14" ht="12" customHeight="1">
      <c r="L86" s="73"/>
      <c r="M86" s="73"/>
      <c r="N86" s="73"/>
    </row>
    <row r="87" spans="12:14" ht="12" customHeight="1">
      <c r="L87" s="73"/>
      <c r="M87" s="73"/>
      <c r="N87" s="73"/>
    </row>
    <row r="88" spans="12:14" ht="12" customHeight="1">
      <c r="L88" s="73"/>
      <c r="M88" s="73"/>
      <c r="N88" s="73"/>
    </row>
    <row r="89" spans="12:14" ht="12" customHeight="1">
      <c r="L89" s="73"/>
      <c r="M89" s="73"/>
      <c r="N89" s="73"/>
    </row>
    <row r="90" spans="12:14" ht="12" customHeight="1">
      <c r="L90" s="73"/>
      <c r="M90" s="73"/>
      <c r="N90" s="73"/>
    </row>
    <row r="91" spans="12:14" ht="12" customHeight="1">
      <c r="L91" s="73"/>
      <c r="M91" s="73"/>
      <c r="N91" s="73"/>
    </row>
    <row r="92" spans="12:14" ht="12" customHeight="1">
      <c r="L92" s="73"/>
      <c r="M92" s="73"/>
      <c r="N92" s="73"/>
    </row>
    <row r="93" spans="12:14" ht="12" customHeight="1">
      <c r="L93" s="73"/>
      <c r="M93" s="73"/>
      <c r="N93" s="73"/>
    </row>
    <row r="94" spans="12:14" ht="12" customHeight="1">
      <c r="L94" s="73"/>
      <c r="M94" s="73"/>
      <c r="N94" s="73"/>
    </row>
    <row r="95" spans="12:14" ht="12" customHeight="1">
      <c r="L95" s="73"/>
      <c r="M95" s="73"/>
      <c r="N95" s="73"/>
    </row>
    <row r="96" spans="12:14" ht="12" customHeight="1">
      <c r="L96" s="73"/>
      <c r="M96" s="73"/>
      <c r="N96" s="73"/>
    </row>
    <row r="97" spans="12:14" ht="12" customHeight="1">
      <c r="L97" s="73"/>
      <c r="M97" s="73"/>
      <c r="N97" s="73"/>
    </row>
    <row r="98" spans="12:14" ht="12" customHeight="1">
      <c r="L98" s="73"/>
      <c r="M98" s="73"/>
      <c r="N98" s="73"/>
    </row>
    <row r="99" spans="12:14" ht="12" customHeight="1">
      <c r="L99" s="73"/>
      <c r="M99" s="73"/>
      <c r="N99" s="73"/>
    </row>
    <row r="100" spans="12:14" ht="12" customHeight="1">
      <c r="L100" s="73"/>
      <c r="M100" s="73"/>
      <c r="N100" s="73"/>
    </row>
    <row r="101" spans="12:14" ht="12" customHeight="1">
      <c r="L101" s="73"/>
      <c r="M101" s="73"/>
      <c r="N101" s="73"/>
    </row>
    <row r="102" spans="12:14" ht="12" customHeight="1">
      <c r="L102" s="73"/>
      <c r="M102" s="73"/>
      <c r="N102" s="73"/>
    </row>
    <row r="103" spans="12:14" ht="12" customHeight="1">
      <c r="L103" s="73"/>
      <c r="M103" s="73"/>
      <c r="N103" s="73"/>
    </row>
    <row r="104" spans="12:14" ht="12" customHeight="1">
      <c r="L104" s="73"/>
      <c r="M104" s="73"/>
      <c r="N104" s="73"/>
    </row>
    <row r="105" spans="12:14" ht="12" customHeight="1">
      <c r="L105" s="73"/>
      <c r="M105" s="73"/>
      <c r="N105" s="73"/>
    </row>
    <row r="106" spans="12:14" ht="12" customHeight="1">
      <c r="L106" s="73"/>
      <c r="M106" s="73"/>
      <c r="N106" s="73"/>
    </row>
    <row r="107" spans="12:14" ht="12" customHeight="1">
      <c r="L107" s="73"/>
      <c r="M107" s="73"/>
      <c r="N107" s="73"/>
    </row>
    <row r="108" spans="12:14" ht="12" customHeight="1">
      <c r="L108" s="73"/>
      <c r="M108" s="73"/>
      <c r="N108" s="73"/>
    </row>
    <row r="109" spans="12:14" ht="12" customHeight="1">
      <c r="L109" s="73"/>
      <c r="M109" s="73"/>
      <c r="N109" s="73"/>
    </row>
    <row r="110" spans="12:14" ht="12" customHeight="1">
      <c r="L110" s="73"/>
      <c r="M110" s="73"/>
      <c r="N110" s="73"/>
    </row>
    <row r="111" spans="12:14" ht="12" customHeight="1">
      <c r="L111" s="73"/>
      <c r="M111" s="73"/>
      <c r="N111" s="73"/>
    </row>
    <row r="112" spans="12:14" ht="12" customHeight="1">
      <c r="L112" s="73"/>
      <c r="M112" s="73"/>
      <c r="N112" s="73"/>
    </row>
    <row r="113" spans="12:14" ht="12" customHeight="1">
      <c r="L113" s="73"/>
      <c r="M113" s="73"/>
      <c r="N113" s="73"/>
    </row>
    <row r="114" spans="12:14" ht="12" customHeight="1">
      <c r="L114" s="73"/>
      <c r="M114" s="73"/>
      <c r="N114" s="73"/>
    </row>
    <row r="115" spans="12:14" ht="12" customHeight="1">
      <c r="L115" s="73"/>
      <c r="M115" s="73"/>
      <c r="N115" s="73"/>
    </row>
    <row r="116" spans="12:14" ht="12" customHeight="1">
      <c r="L116" s="73"/>
      <c r="M116" s="73"/>
      <c r="N116" s="73"/>
    </row>
    <row r="117" spans="12:14" ht="12" customHeight="1">
      <c r="L117" s="73"/>
      <c r="M117" s="73"/>
      <c r="N117" s="73"/>
    </row>
    <row r="118" spans="12:14" ht="12" customHeight="1">
      <c r="L118" s="73"/>
      <c r="M118" s="73"/>
      <c r="N118" s="73"/>
    </row>
    <row r="119" spans="12:14" ht="12" customHeight="1">
      <c r="L119" s="73"/>
      <c r="M119" s="73"/>
      <c r="N119" s="73"/>
    </row>
    <row r="120" spans="12:14" ht="12" customHeight="1">
      <c r="L120" s="73"/>
      <c r="M120" s="73"/>
      <c r="N120" s="73"/>
    </row>
    <row r="121" spans="12:14" ht="12" customHeight="1">
      <c r="L121" s="73"/>
      <c r="M121" s="73"/>
      <c r="N121" s="73"/>
    </row>
    <row r="122" spans="12:14" ht="12" customHeight="1">
      <c r="L122" s="73"/>
      <c r="M122" s="73"/>
      <c r="N122" s="73"/>
    </row>
    <row r="123" spans="12:14" ht="12" customHeight="1">
      <c r="L123" s="73"/>
      <c r="M123" s="73"/>
      <c r="N123" s="73"/>
    </row>
    <row r="124" spans="12:14" ht="12" customHeight="1">
      <c r="L124" s="73"/>
      <c r="M124" s="73"/>
      <c r="N124" s="73"/>
    </row>
    <row r="125" spans="12:14" ht="12" customHeight="1">
      <c r="L125" s="73"/>
      <c r="M125" s="73"/>
      <c r="N125" s="73"/>
    </row>
    <row r="126" spans="12:14" ht="12" customHeight="1">
      <c r="L126" s="73"/>
      <c r="M126" s="73"/>
      <c r="N126" s="73"/>
    </row>
    <row r="127" spans="12:14" ht="12" customHeight="1">
      <c r="L127" s="73"/>
      <c r="M127" s="73"/>
      <c r="N127" s="73"/>
    </row>
    <row r="128" spans="12:14" ht="12" customHeight="1">
      <c r="L128" s="73"/>
      <c r="M128" s="73"/>
      <c r="N128" s="73"/>
    </row>
    <row r="129" spans="12:14" ht="12" customHeight="1">
      <c r="L129" s="73"/>
      <c r="M129" s="73"/>
      <c r="N129" s="73"/>
    </row>
    <row r="130" spans="12:14" ht="12" customHeight="1">
      <c r="L130" s="73"/>
      <c r="M130" s="73"/>
      <c r="N130" s="73"/>
    </row>
    <row r="131" spans="12:14" ht="12" customHeight="1">
      <c r="L131" s="73"/>
      <c r="M131" s="73"/>
      <c r="N131" s="73"/>
    </row>
    <row r="132" spans="12:14" ht="12" customHeight="1">
      <c r="L132" s="73"/>
      <c r="M132" s="73"/>
      <c r="N132" s="73"/>
    </row>
    <row r="133" spans="12:14" ht="12" customHeight="1">
      <c r="L133" s="73"/>
      <c r="M133" s="73"/>
      <c r="N133" s="73"/>
    </row>
    <row r="134" spans="12:14" ht="12" customHeight="1">
      <c r="L134" s="73"/>
      <c r="M134" s="73"/>
      <c r="N134" s="73"/>
    </row>
    <row r="135" spans="12:14" ht="11.25">
      <c r="L135" s="73"/>
      <c r="M135" s="73"/>
      <c r="N135" s="73"/>
    </row>
    <row r="136" spans="12:14" ht="11.25">
      <c r="L136" s="73"/>
      <c r="M136" s="73"/>
      <c r="N136" s="73"/>
    </row>
    <row r="137" spans="12:14" ht="11.25">
      <c r="L137" s="73"/>
      <c r="M137" s="73"/>
      <c r="N137" s="73"/>
    </row>
    <row r="138" spans="12:14" ht="11.25">
      <c r="L138" s="73"/>
      <c r="M138" s="73"/>
      <c r="N138" s="73"/>
    </row>
    <row r="139" spans="12:14" ht="11.25">
      <c r="L139" s="73"/>
      <c r="M139" s="73"/>
      <c r="N139" s="73"/>
    </row>
    <row r="140" spans="12:14" ht="11.25">
      <c r="L140" s="73"/>
      <c r="M140" s="73"/>
      <c r="N140" s="73"/>
    </row>
    <row r="141" spans="12:14" ht="11.25">
      <c r="L141" s="73"/>
      <c r="M141" s="73"/>
      <c r="N141" s="73"/>
    </row>
    <row r="142" spans="12:14" ht="11.25">
      <c r="L142" s="73"/>
      <c r="M142" s="73"/>
      <c r="N142" s="73"/>
    </row>
    <row r="143" spans="12:14" ht="11.25">
      <c r="L143" s="73"/>
      <c r="M143" s="73"/>
      <c r="N143" s="73"/>
    </row>
    <row r="144" spans="12:14" ht="11.25">
      <c r="L144" s="73"/>
      <c r="M144" s="73"/>
      <c r="N144" s="73"/>
    </row>
    <row r="145" spans="12:14" ht="11.25">
      <c r="L145" s="73"/>
      <c r="M145" s="73"/>
      <c r="N145" s="73"/>
    </row>
    <row r="146" spans="12:14" ht="11.25">
      <c r="L146" s="73"/>
      <c r="M146" s="73"/>
      <c r="N146" s="73"/>
    </row>
    <row r="147" spans="12:14" ht="11.25">
      <c r="L147" s="73"/>
      <c r="M147" s="73"/>
      <c r="N147" s="73"/>
    </row>
    <row r="148" spans="12:14" ht="11.25">
      <c r="L148" s="73"/>
      <c r="M148" s="73"/>
      <c r="N148" s="73"/>
    </row>
    <row r="149" spans="12:14" ht="11.25">
      <c r="L149" s="73"/>
      <c r="M149" s="73"/>
      <c r="N149" s="73"/>
    </row>
    <row r="150" spans="12:14" ht="11.25">
      <c r="L150" s="73"/>
      <c r="M150" s="73"/>
      <c r="N150" s="73"/>
    </row>
    <row r="151" spans="12:14" ht="11.25">
      <c r="L151" s="73"/>
      <c r="M151" s="73"/>
      <c r="N151" s="73"/>
    </row>
    <row r="152" spans="12:14" ht="11.25">
      <c r="L152" s="73"/>
      <c r="M152" s="73"/>
      <c r="N152" s="73"/>
    </row>
    <row r="153" spans="12:14" ht="11.25">
      <c r="L153" s="73"/>
      <c r="M153" s="73"/>
      <c r="N153" s="73"/>
    </row>
    <row r="154" spans="12:14" ht="11.25">
      <c r="L154" s="73"/>
      <c r="M154" s="73"/>
      <c r="N154" s="73"/>
    </row>
    <row r="155" spans="12:14" ht="11.25">
      <c r="L155" s="73"/>
      <c r="M155" s="73"/>
      <c r="N155" s="73"/>
    </row>
    <row r="156" spans="12:14" ht="11.25">
      <c r="L156" s="73"/>
      <c r="M156" s="73"/>
      <c r="N156" s="73"/>
    </row>
    <row r="157" spans="12:14" ht="11.25">
      <c r="L157" s="73"/>
      <c r="M157" s="73"/>
      <c r="N157" s="73"/>
    </row>
    <row r="158" spans="12:14" ht="11.25">
      <c r="L158" s="73"/>
      <c r="M158" s="73"/>
      <c r="N158" s="73"/>
    </row>
    <row r="159" spans="12:14" ht="11.25">
      <c r="L159" s="73"/>
      <c r="M159" s="73"/>
      <c r="N159" s="73"/>
    </row>
    <row r="160" spans="12:14" ht="11.25">
      <c r="L160" s="73"/>
      <c r="M160" s="73"/>
      <c r="N160" s="73"/>
    </row>
    <row r="161" spans="12:14" ht="11.25">
      <c r="L161" s="73"/>
      <c r="M161" s="73"/>
      <c r="N161" s="73"/>
    </row>
    <row r="162" spans="12:14" ht="11.25">
      <c r="L162" s="73"/>
      <c r="M162" s="73"/>
      <c r="N162" s="73"/>
    </row>
    <row r="163" spans="12:14" ht="11.25">
      <c r="L163" s="73"/>
      <c r="M163" s="73"/>
      <c r="N163" s="73"/>
    </row>
    <row r="164" spans="12:14" ht="11.25">
      <c r="L164" s="73"/>
      <c r="M164" s="73"/>
      <c r="N164" s="73"/>
    </row>
    <row r="165" spans="12:14" ht="11.25">
      <c r="L165" s="73"/>
      <c r="M165" s="73"/>
      <c r="N165" s="73"/>
    </row>
    <row r="166" spans="12:14" ht="11.25">
      <c r="L166" s="73"/>
      <c r="M166" s="73"/>
      <c r="N166" s="73"/>
    </row>
    <row r="167" spans="12:14" ht="11.25">
      <c r="L167" s="73"/>
      <c r="M167" s="73"/>
      <c r="N167" s="73"/>
    </row>
    <row r="168" spans="12:14" ht="11.25">
      <c r="L168" s="73"/>
      <c r="M168" s="73"/>
      <c r="N168" s="73"/>
    </row>
    <row r="169" spans="12:14" ht="11.25">
      <c r="L169" s="73"/>
      <c r="M169" s="73"/>
      <c r="N169" s="73"/>
    </row>
    <row r="170" spans="12:14" ht="11.25">
      <c r="L170" s="73"/>
      <c r="M170" s="73"/>
      <c r="N170" s="73"/>
    </row>
    <row r="171" spans="12:14" ht="11.25">
      <c r="L171" s="73"/>
      <c r="M171" s="73"/>
      <c r="N171" s="73"/>
    </row>
    <row r="172" spans="12:14" ht="11.25">
      <c r="L172" s="73"/>
      <c r="M172" s="73"/>
      <c r="N172" s="73"/>
    </row>
    <row r="173" spans="12:14" ht="11.25">
      <c r="L173" s="73"/>
      <c r="M173" s="73"/>
      <c r="N173" s="73"/>
    </row>
    <row r="174" spans="12:14" ht="11.25">
      <c r="L174" s="73"/>
      <c r="M174" s="73"/>
      <c r="N174" s="73"/>
    </row>
    <row r="175" spans="12:14" ht="11.25">
      <c r="L175" s="73"/>
      <c r="M175" s="73"/>
      <c r="N175" s="73"/>
    </row>
    <row r="176" spans="12:14" ht="11.25">
      <c r="L176" s="73"/>
      <c r="M176" s="73"/>
      <c r="N176" s="73"/>
    </row>
    <row r="177" spans="12:14" ht="11.25">
      <c r="L177" s="73"/>
      <c r="M177" s="73"/>
      <c r="N177" s="73"/>
    </row>
    <row r="178" spans="12:14" ht="11.25">
      <c r="L178" s="73"/>
      <c r="M178" s="73"/>
      <c r="N178" s="73"/>
    </row>
    <row r="179" spans="12:14" ht="11.25">
      <c r="L179" s="73"/>
      <c r="M179" s="73"/>
      <c r="N179" s="73"/>
    </row>
    <row r="180" spans="12:14" ht="11.25">
      <c r="L180" s="73"/>
      <c r="M180" s="73"/>
      <c r="N180" s="73"/>
    </row>
    <row r="181" spans="12:14" ht="11.25">
      <c r="L181" s="73"/>
      <c r="M181" s="73"/>
      <c r="N181" s="73"/>
    </row>
    <row r="182" spans="12:14" ht="11.25">
      <c r="L182" s="73"/>
      <c r="M182" s="73"/>
      <c r="N182" s="73"/>
    </row>
    <row r="183" spans="12:14" ht="11.25">
      <c r="L183" s="73"/>
      <c r="M183" s="73"/>
      <c r="N183" s="73"/>
    </row>
    <row r="184" spans="12:14" ht="11.25">
      <c r="L184" s="73"/>
      <c r="M184" s="73"/>
      <c r="N184" s="73"/>
    </row>
    <row r="185" spans="12:14" ht="11.25">
      <c r="L185" s="73"/>
      <c r="M185" s="73"/>
      <c r="N185" s="73"/>
    </row>
    <row r="186" spans="12:14" ht="11.25">
      <c r="L186" s="73"/>
      <c r="M186" s="73"/>
      <c r="N186" s="73"/>
    </row>
    <row r="187" spans="12:14" ht="11.25">
      <c r="L187" s="73"/>
      <c r="M187" s="73"/>
      <c r="N187" s="73"/>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Doris Morgan</cp:lastModifiedBy>
  <cp:lastPrinted>2004-06-29T13:27:59Z</cp:lastPrinted>
  <dcterms:created xsi:type="dcterms:W3CDTF">2003-06-17T11:57:05Z</dcterms:created>
  <dcterms:modified xsi:type="dcterms:W3CDTF">2004-06-29T13:28:04Z</dcterms:modified>
  <cp:category/>
  <cp:version/>
  <cp:contentType/>
  <cp:contentStatus/>
</cp:coreProperties>
</file>